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YNABOOK\Desktop\RESPALDO DIANA ORTIZ\Documents\2025\EVALUACIÓN POR FUNCION\SEGUNDO CUATRIMESTRE\"/>
    </mc:Choice>
  </mc:AlternateContent>
  <xr:revisionPtr revIDLastSave="0" documentId="13_ncr:1_{BF524126-0E98-4050-848A-5A21B9DE74C2}" xr6:coauthVersionLast="47" xr6:coauthVersionMax="47" xr10:uidLastSave="{00000000-0000-0000-0000-000000000000}"/>
  <bookViews>
    <workbookView xWindow="-120" yWindow="-120" windowWidth="20730" windowHeight="11040" xr2:uid="{D581B0B2-C186-46CE-8DC4-516E32A47729}"/>
  </bookViews>
  <sheets>
    <sheet name="REFORMA " sheetId="2" r:id="rId1"/>
    <sheet name="Hoja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2" l="1"/>
  <c r="T54" i="2"/>
  <c r="S54" i="2"/>
  <c r="T55" i="2" l="1"/>
  <c r="X20" i="2"/>
  <c r="W20" i="2"/>
  <c r="T21" i="2"/>
  <c r="S20" i="2"/>
  <c r="T20" i="2"/>
  <c r="D20" i="2"/>
  <c r="C49" i="1"/>
  <c r="D46" i="2"/>
  <c r="C46" i="2"/>
  <c r="X21" i="2" l="1"/>
  <c r="D47" i="2"/>
  <c r="O74" i="2"/>
  <c r="P74" i="2"/>
  <c r="P75" i="2" l="1"/>
  <c r="AB20" i="2"/>
  <c r="AB42" i="2"/>
  <c r="AA42" i="2"/>
  <c r="X43" i="2"/>
  <c r="W43" i="2"/>
  <c r="X44" i="2" s="1"/>
  <c r="AB43" i="2" l="1"/>
  <c r="L46" i="2" l="1"/>
  <c r="K46" i="2"/>
  <c r="H46" i="2"/>
  <c r="G46" i="2"/>
  <c r="AA20" i="2"/>
  <c r="AB21" i="2" s="1"/>
  <c r="P20" i="2"/>
  <c r="C20" i="2"/>
  <c r="D21" i="2" s="1"/>
  <c r="L20" i="2"/>
  <c r="K20" i="2"/>
  <c r="H20" i="2"/>
  <c r="G20" i="2"/>
  <c r="H21" i="2" l="1"/>
  <c r="H47" i="2"/>
  <c r="L21" i="2"/>
  <c r="L47" i="2"/>
  <c r="D75" i="2"/>
  <c r="O20" i="2" l="1"/>
  <c r="D74" i="2" l="1"/>
  <c r="F76" i="2" s="1"/>
  <c r="D78" i="2" s="1"/>
  <c r="P21" i="2"/>
  <c r="D76" i="2" l="1"/>
</calcChain>
</file>

<file path=xl/sharedStrings.xml><?xml version="1.0" encoding="utf-8"?>
<sst xmlns="http://schemas.openxmlformats.org/spreadsheetml/2006/main" count="259" uniqueCount="161">
  <si>
    <t>53.03.01</t>
  </si>
  <si>
    <t>53.06.06</t>
  </si>
  <si>
    <t>53.07.02</t>
  </si>
  <si>
    <t>84.01.03</t>
  </si>
  <si>
    <t>84.01.04</t>
  </si>
  <si>
    <t>84.01.07</t>
  </si>
  <si>
    <t>53.07.04</t>
  </si>
  <si>
    <t xml:space="preserve">EJECUTIVO LEGISLATIVO Y ASESOR </t>
  </si>
  <si>
    <t>ADMINISTRATIVO</t>
  </si>
  <si>
    <t>71.07.06</t>
  </si>
  <si>
    <t>71.07.07</t>
  </si>
  <si>
    <t>71.05.12</t>
  </si>
  <si>
    <t>73.02.08</t>
  </si>
  <si>
    <t>73.03.01</t>
  </si>
  <si>
    <t>73.08.02</t>
  </si>
  <si>
    <t>73.08.04</t>
  </si>
  <si>
    <t>75.04.02.01</t>
  </si>
  <si>
    <t>73.02.04</t>
  </si>
  <si>
    <t>73.03.03</t>
  </si>
  <si>
    <t>53.08.02</t>
  </si>
  <si>
    <t>53.08.03</t>
  </si>
  <si>
    <t>53.08.09</t>
  </si>
  <si>
    <t>FINANCIERO</t>
  </si>
  <si>
    <t>53.04.03</t>
  </si>
  <si>
    <t>53.04.04</t>
  </si>
  <si>
    <t>53.14.07</t>
  </si>
  <si>
    <t>51.05.09</t>
  </si>
  <si>
    <t>51.07.07</t>
  </si>
  <si>
    <t>53.02.04</t>
  </si>
  <si>
    <t>53.03.03</t>
  </si>
  <si>
    <t>53.07.01</t>
  </si>
  <si>
    <t xml:space="preserve">AMBIENTE </t>
  </si>
  <si>
    <t xml:space="preserve">CULTURA </t>
  </si>
  <si>
    <t xml:space="preserve">AGUA POTABLE </t>
  </si>
  <si>
    <t>71.05.10</t>
  </si>
  <si>
    <t>71.05.09</t>
  </si>
  <si>
    <t>73.06.04.01</t>
  </si>
  <si>
    <t>73.06.04.02</t>
  </si>
  <si>
    <t>73.06.04.03</t>
  </si>
  <si>
    <t>73.06.04.05</t>
  </si>
  <si>
    <t>73.06.05.02.01</t>
  </si>
  <si>
    <t>73.06.05.02.02</t>
  </si>
  <si>
    <t>73.06.05.02.03</t>
  </si>
  <si>
    <t>73.06.05.02.04</t>
  </si>
  <si>
    <t>73.08.03</t>
  </si>
  <si>
    <t>73.08.05</t>
  </si>
  <si>
    <t>73.14.03</t>
  </si>
  <si>
    <t>73.14.04</t>
  </si>
  <si>
    <t>73.14.06</t>
  </si>
  <si>
    <t>75.01.01.01</t>
  </si>
  <si>
    <t>75.01.01.46</t>
  </si>
  <si>
    <t>84.01.06</t>
  </si>
  <si>
    <t>73.04.05</t>
  </si>
  <si>
    <t>73.06.09</t>
  </si>
  <si>
    <t>73.08.13</t>
  </si>
  <si>
    <t>84.01.05</t>
  </si>
  <si>
    <t>71.01.05</t>
  </si>
  <si>
    <t>71.02.04</t>
  </si>
  <si>
    <t>75.01.01.03</t>
  </si>
  <si>
    <t>OOPP</t>
  </si>
  <si>
    <t xml:space="preserve">INCLASIFICABLES </t>
  </si>
  <si>
    <t>FOMENTO PRODUCTIVO</t>
  </si>
  <si>
    <t>73.02.55</t>
  </si>
  <si>
    <t>73.08.07</t>
  </si>
  <si>
    <t>REGISTRO PROPIEDAD</t>
  </si>
  <si>
    <t>53.08.04</t>
  </si>
  <si>
    <t>53.08.07</t>
  </si>
  <si>
    <t>53.08.11</t>
  </si>
  <si>
    <t>g</t>
  </si>
  <si>
    <t>73.02.07</t>
  </si>
  <si>
    <t>73.04.18.01</t>
  </si>
  <si>
    <t>73.05.04</t>
  </si>
  <si>
    <t>75.01.07.36</t>
  </si>
  <si>
    <t>75.05.01.11</t>
  </si>
  <si>
    <t>75.05.01.20</t>
  </si>
  <si>
    <t>75.01.09.01</t>
  </si>
  <si>
    <t>53.14.04</t>
  </si>
  <si>
    <t>ALIANZA ESTRATEGICO</t>
  </si>
  <si>
    <t xml:space="preserve">PREVENCIÓN CIUDADANA </t>
  </si>
  <si>
    <t>CONTROL MUNICIPAL</t>
  </si>
  <si>
    <t xml:space="preserve">PLANIFICACIÓN </t>
  </si>
  <si>
    <t xml:space="preserve">TOTAL PARA OBRAS </t>
  </si>
  <si>
    <t>INCREMENTAR</t>
  </si>
  <si>
    <t xml:space="preserve">DESMINUIR </t>
  </si>
  <si>
    <t xml:space="preserve">DISMINUIR </t>
  </si>
  <si>
    <t xml:space="preserve">DEJAR PRESUPUESTO </t>
  </si>
  <si>
    <t>implemento promo</t>
  </si>
  <si>
    <t>tecle</t>
  </si>
  <si>
    <t xml:space="preserve">DERENAJE ESCUELA </t>
  </si>
  <si>
    <t>TOTAL DE REFORMA INCREMENTAR</t>
  </si>
  <si>
    <t xml:space="preserve">TOTAL DE REFORMA DISMINUIR </t>
  </si>
  <si>
    <t>53.03.02</t>
  </si>
  <si>
    <t>53.04.02</t>
  </si>
  <si>
    <t>53.06.12</t>
  </si>
  <si>
    <t>53.08.05</t>
  </si>
  <si>
    <t>51.04.01</t>
  </si>
  <si>
    <t>51.05.99</t>
  </si>
  <si>
    <t>53.02.02</t>
  </si>
  <si>
    <t>53.02.07</t>
  </si>
  <si>
    <t>53.14.03</t>
  </si>
  <si>
    <t>53.14.06</t>
  </si>
  <si>
    <t>73.02.05.01</t>
  </si>
  <si>
    <t>73.06.12</t>
  </si>
  <si>
    <t>51.07.09</t>
  </si>
  <si>
    <t>73.05.05</t>
  </si>
  <si>
    <t>73.08.24</t>
  </si>
  <si>
    <t>73.08.14</t>
  </si>
  <si>
    <t>84.01.08</t>
  </si>
  <si>
    <t>73.06.01.09</t>
  </si>
  <si>
    <t>53.14.13</t>
  </si>
  <si>
    <t>73.01.04</t>
  </si>
  <si>
    <t>73.08.19</t>
  </si>
  <si>
    <t>73.02.09</t>
  </si>
  <si>
    <t>73.04.06</t>
  </si>
  <si>
    <t>73.06.04.04</t>
  </si>
  <si>
    <t>75.0.1.01.02</t>
  </si>
  <si>
    <t>75.0.1.01.36</t>
  </si>
  <si>
    <t>75.01.01.37</t>
  </si>
  <si>
    <t>75.01.01.33</t>
  </si>
  <si>
    <t>75.01.01.45</t>
  </si>
  <si>
    <t>75.01.01.50</t>
  </si>
  <si>
    <t>75.01.01.52</t>
  </si>
  <si>
    <t>75.01.01.53</t>
  </si>
  <si>
    <t>75.01.01.57</t>
  </si>
  <si>
    <t>75.01.01.55</t>
  </si>
  <si>
    <t>75.01.01.58</t>
  </si>
  <si>
    <t>75.01.03.17</t>
  </si>
  <si>
    <t>84.03.01</t>
  </si>
  <si>
    <t>71.04.01</t>
  </si>
  <si>
    <t>73.02.02</t>
  </si>
  <si>
    <t>75.01.07.17</t>
  </si>
  <si>
    <t>75.01.07.18</t>
  </si>
  <si>
    <t>75.01.07.19</t>
  </si>
  <si>
    <t>75.05.07.22</t>
  </si>
  <si>
    <t>75.01.07.29</t>
  </si>
  <si>
    <t>75.01.07.31</t>
  </si>
  <si>
    <t>78.02.04.09</t>
  </si>
  <si>
    <t>73.01.05</t>
  </si>
  <si>
    <t>73.08.11</t>
  </si>
  <si>
    <t>DGTTSV</t>
  </si>
  <si>
    <t>TOTAL SUPLEMENTO</t>
  </si>
  <si>
    <t>53.05.05</t>
  </si>
  <si>
    <t>73.08.20</t>
  </si>
  <si>
    <t>73.14.11</t>
  </si>
  <si>
    <t>ESTANDARTE</t>
  </si>
  <si>
    <t>,</t>
  </si>
  <si>
    <t>MANO DE OBRA ACERA</t>
  </si>
  <si>
    <t>75.05.01.19</t>
  </si>
  <si>
    <t>SUPLEMENTO</t>
  </si>
  <si>
    <t>75.05.07.20</t>
  </si>
  <si>
    <t>75.01.07.43</t>
  </si>
  <si>
    <t>75.01.07.04</t>
  </si>
  <si>
    <t xml:space="preserve">PROY. DE FOME </t>
  </si>
  <si>
    <t>PARTIDA</t>
  </si>
  <si>
    <t xml:space="preserve">INCREMENTAR </t>
  </si>
  <si>
    <t xml:space="preserve">PARTIDA </t>
  </si>
  <si>
    <t xml:space="preserve">INCRMENTAR </t>
  </si>
  <si>
    <t>MANT. CAMARAS</t>
  </si>
  <si>
    <t xml:space="preserve">ingresos </t>
  </si>
  <si>
    <t>CENTRO TRANFERNCIA EQUIPOS</t>
  </si>
  <si>
    <t xml:space="preserve">guantes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</si>
</sst>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3FFD3"/>
        <bgColor indexed="64"/>
      </patternFill>
    </fill>
    <fill>
      <patternFill patternType="solid">
        <fgColor rgb="FFDEE1BD"/>
        <bgColor indexed="64"/>
      </patternFill>
    </fill>
    <fill>
      <patternFill patternType="solid">
        <fgColor rgb="FFFDD5EA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FC3D1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2" borderId="1" xfId="0" applyFill="1" applyBorder="1"/>
    <xf numFmtId="2" fontId="0" fillId="2" borderId="1" xfId="0" applyNumberFormat="1" applyFill="1" applyBorder="1"/>
    <xf numFmtId="2" fontId="0" fillId="0" borderId="0" xfId="0" applyNumberFormat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2" fontId="0" fillId="5" borderId="1" xfId="0" applyNumberFormat="1" applyFill="1" applyBorder="1"/>
    <xf numFmtId="2" fontId="0" fillId="5" borderId="1" xfId="0" applyNumberFormat="1" applyFill="1" applyBorder="1" applyAlignment="1">
      <alignment horizontal="right"/>
    </xf>
    <xf numFmtId="2" fontId="0" fillId="4" borderId="1" xfId="0" applyNumberFormat="1" applyFill="1" applyBorder="1"/>
    <xf numFmtId="0" fontId="0" fillId="6" borderId="1" xfId="0" applyFill="1" applyBorder="1"/>
    <xf numFmtId="2" fontId="0" fillId="6" borderId="1" xfId="0" applyNumberFormat="1" applyFill="1" applyBorder="1"/>
    <xf numFmtId="2" fontId="2" fillId="0" borderId="0" xfId="0" applyNumberFormat="1" applyFont="1"/>
    <xf numFmtId="2" fontId="1" fillId="0" borderId="0" xfId="0" applyNumberFormat="1" applyFont="1"/>
    <xf numFmtId="14" fontId="0" fillId="0" borderId="0" xfId="0" applyNumberFormat="1"/>
    <xf numFmtId="0" fontId="0" fillId="3" borderId="0" xfId="0" applyFill="1"/>
    <xf numFmtId="2" fontId="0" fillId="3" borderId="0" xfId="0" applyNumberFormat="1" applyFill="1"/>
    <xf numFmtId="2" fontId="0" fillId="3" borderId="1" xfId="0" applyNumberFormat="1" applyFill="1" applyBorder="1"/>
    <xf numFmtId="0" fontId="0" fillId="0" borderId="1" xfId="0" applyBorder="1"/>
    <xf numFmtId="2" fontId="0" fillId="0" borderId="1" xfId="0" applyNumberFormat="1" applyBorder="1"/>
    <xf numFmtId="0" fontId="0" fillId="7" borderId="1" xfId="0" applyFill="1" applyBorder="1"/>
    <xf numFmtId="2" fontId="0" fillId="7" borderId="1" xfId="0" applyNumberFormat="1" applyFill="1" applyBorder="1"/>
    <xf numFmtId="0" fontId="0" fillId="8" borderId="1" xfId="0" applyFill="1" applyBorder="1"/>
    <xf numFmtId="2" fontId="0" fillId="8" borderId="1" xfId="0" applyNumberFormat="1" applyFill="1" applyBorder="1"/>
    <xf numFmtId="2" fontId="0" fillId="8" borderId="1" xfId="0" applyNumberFormat="1" applyFill="1" applyBorder="1" applyAlignment="1">
      <alignment horizontal="right"/>
    </xf>
    <xf numFmtId="0" fontId="0" fillId="9" borderId="1" xfId="0" applyFill="1" applyBorder="1"/>
    <xf numFmtId="2" fontId="0" fillId="9" borderId="1" xfId="0" applyNumberFormat="1" applyFill="1" applyBorder="1"/>
    <xf numFmtId="2" fontId="3" fillId="0" borderId="0" xfId="0" applyNumberFormat="1" applyFont="1"/>
    <xf numFmtId="2" fontId="0" fillId="2" borderId="0" xfId="0" applyNumberFormat="1" applyFill="1"/>
    <xf numFmtId="2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2" borderId="5" xfId="0" applyFill="1" applyBorder="1"/>
    <xf numFmtId="2" fontId="0" fillId="2" borderId="5" xfId="0" applyNumberFormat="1" applyFill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vertical="center"/>
    </xf>
    <xf numFmtId="0" fontId="0" fillId="10" borderId="1" xfId="0" applyFill="1" applyBorder="1"/>
    <xf numFmtId="2" fontId="0" fillId="10" borderId="1" xfId="0" applyNumberFormat="1" applyFill="1" applyBorder="1"/>
    <xf numFmtId="0" fontId="0" fillId="0" borderId="0" xfId="0" applyAlignment="1">
      <alignment wrapText="1"/>
    </xf>
    <xf numFmtId="0" fontId="0" fillId="11" borderId="1" xfId="0" applyFill="1" applyBorder="1"/>
    <xf numFmtId="2" fontId="0" fillId="11" borderId="1" xfId="0" applyNumberFormat="1" applyFill="1" applyBorder="1"/>
    <xf numFmtId="0" fontId="0" fillId="12" borderId="1" xfId="0" applyFill="1" applyBorder="1"/>
    <xf numFmtId="2" fontId="0" fillId="12" borderId="1" xfId="0" applyNumberFormat="1" applyFill="1" applyBorder="1"/>
    <xf numFmtId="0" fontId="1" fillId="12" borderId="1" xfId="0" applyFont="1" applyFill="1" applyBorder="1"/>
    <xf numFmtId="0" fontId="0" fillId="10" borderId="0" xfId="0" applyFill="1"/>
    <xf numFmtId="2" fontId="0" fillId="10" borderId="0" xfId="0" applyNumberFormat="1" applyFill="1"/>
    <xf numFmtId="2" fontId="0" fillId="11" borderId="0" xfId="0" applyNumberFormat="1" applyFill="1"/>
    <xf numFmtId="0" fontId="0" fillId="2" borderId="0" xfId="0" applyFill="1"/>
    <xf numFmtId="0" fontId="0" fillId="11" borderId="2" xfId="0" applyFill="1" applyBorder="1" applyAlignment="1">
      <alignment horizontal="center" wrapText="1"/>
    </xf>
    <xf numFmtId="0" fontId="0" fillId="10" borderId="2" xfId="0" applyFill="1" applyBorder="1" applyAlignment="1">
      <alignment horizontal="center" wrapText="1"/>
    </xf>
    <xf numFmtId="0" fontId="0" fillId="9" borderId="1" xfId="0" applyFill="1" applyBorder="1" applyAlignment="1">
      <alignment horizontal="center" wrapText="1"/>
    </xf>
    <xf numFmtId="0" fontId="0" fillId="11" borderId="1" xfId="0" applyFill="1" applyBorder="1" applyAlignment="1">
      <alignment horizontal="center" wrapText="1"/>
    </xf>
    <xf numFmtId="0" fontId="0" fillId="13" borderId="1" xfId="0" applyFill="1" applyBorder="1"/>
    <xf numFmtId="3" fontId="0" fillId="3" borderId="1" xfId="0" applyNumberFormat="1" applyFill="1" applyBorder="1"/>
    <xf numFmtId="2" fontId="2" fillId="7" borderId="0" xfId="0" applyNumberFormat="1" applyFont="1" applyFill="1"/>
    <xf numFmtId="0" fontId="4" fillId="7" borderId="1" xfId="0" applyFont="1" applyFill="1" applyBorder="1"/>
    <xf numFmtId="0" fontId="0" fillId="10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0" fillId="8" borderId="2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9" borderId="2" xfId="0" applyFill="1" applyBorder="1" applyAlignment="1">
      <alignment horizontal="center" wrapText="1"/>
    </xf>
    <xf numFmtId="0" fontId="0" fillId="9" borderId="4" xfId="0" applyFill="1" applyBorder="1" applyAlignment="1">
      <alignment horizontal="center" wrapText="1"/>
    </xf>
    <xf numFmtId="0" fontId="0" fillId="9" borderId="3" xfId="0" applyFill="1" applyBorder="1" applyAlignment="1">
      <alignment horizontal="center" wrapText="1"/>
    </xf>
    <xf numFmtId="0" fontId="0" fillId="10" borderId="2" xfId="0" applyFill="1" applyBorder="1" applyAlignment="1">
      <alignment horizontal="center" wrapText="1"/>
    </xf>
    <xf numFmtId="0" fontId="0" fillId="10" borderId="4" xfId="0" applyFill="1" applyBorder="1" applyAlignment="1">
      <alignment horizontal="center" wrapText="1"/>
    </xf>
    <xf numFmtId="0" fontId="0" fillId="10" borderId="3" xfId="0" applyFill="1" applyBorder="1" applyAlignment="1">
      <alignment horizontal="center" wrapText="1"/>
    </xf>
    <xf numFmtId="0" fontId="0" fillId="12" borderId="2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11" borderId="2" xfId="0" applyFill="1" applyBorder="1" applyAlignment="1">
      <alignment horizontal="center" wrapText="1"/>
    </xf>
    <xf numFmtId="0" fontId="0" fillId="11" borderId="4" xfId="0" applyFill="1" applyBorder="1" applyAlignment="1">
      <alignment horizontal="center" wrapText="1"/>
    </xf>
    <xf numFmtId="0" fontId="0" fillId="11" borderId="3" xfId="0" applyFill="1" applyBorder="1" applyAlignment="1">
      <alignment horizontal="center" wrapText="1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7" borderId="2" xfId="0" applyFill="1" applyBorder="1" applyAlignment="1">
      <alignment horizontal="center" wrapText="1"/>
    </xf>
    <xf numFmtId="0" fontId="0" fillId="7" borderId="4" xfId="0" applyFill="1" applyBorder="1" applyAlignment="1">
      <alignment horizontal="center" wrapText="1"/>
    </xf>
    <xf numFmtId="0" fontId="0" fillId="7" borderId="3" xfId="0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5" borderId="2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3FFD3"/>
      <color rgb="FFFDD5EA"/>
      <color rgb="FFDEE1BD"/>
      <color rgb="FFCFC3D1"/>
      <color rgb="FFCCCCFF"/>
      <color rgb="FF0066FF"/>
      <color rgb="FF0066CC"/>
      <color rgb="FF99CCFF"/>
      <color rgb="FFFFCCFF"/>
      <color rgb="FFFF95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FE3E2-6811-4233-8E8A-77F79278650F}">
  <dimension ref="B2:AF126"/>
  <sheetViews>
    <sheetView tabSelected="1" topLeftCell="A61" zoomScale="93" zoomScaleNormal="98" workbookViewId="0">
      <selection activeCell="J81" sqref="J81"/>
    </sheetView>
  </sheetViews>
  <sheetFormatPr baseColWidth="10" defaultRowHeight="15" x14ac:dyDescent="0.25"/>
  <cols>
    <col min="1" max="1" width="4.28515625" customWidth="1"/>
    <col min="2" max="2" width="19.85546875" customWidth="1"/>
    <col min="3" max="3" width="14.7109375" customWidth="1"/>
    <col min="4" max="4" width="14.28515625" customWidth="1"/>
    <col min="5" max="5" width="4.7109375" customWidth="1"/>
    <col min="6" max="6" width="16.7109375" customWidth="1"/>
    <col min="7" max="7" width="14.42578125" customWidth="1"/>
    <col min="8" max="8" width="12.7109375" customWidth="1"/>
    <col min="9" max="9" width="5.42578125" customWidth="1"/>
    <col min="10" max="10" width="16.85546875" customWidth="1"/>
    <col min="11" max="11" width="19.140625" customWidth="1"/>
    <col min="12" max="12" width="14.140625" customWidth="1"/>
    <col min="13" max="13" width="5.5703125" customWidth="1"/>
    <col min="14" max="14" width="19" customWidth="1"/>
    <col min="15" max="16" width="14.5703125" customWidth="1"/>
    <col min="17" max="17" width="5.28515625" customWidth="1"/>
    <col min="18" max="18" width="16.140625" customWidth="1"/>
    <col min="19" max="20" width="14.5703125" customWidth="1"/>
    <col min="21" max="21" width="6" customWidth="1"/>
    <col min="22" max="22" width="18.5703125" customWidth="1"/>
    <col min="23" max="24" width="17.28515625" customWidth="1"/>
    <col min="25" max="25" width="4.7109375" customWidth="1"/>
    <col min="26" max="26" width="18.28515625" customWidth="1"/>
    <col min="27" max="27" width="14.28515625" customWidth="1"/>
    <col min="29" max="29" width="6.7109375" customWidth="1"/>
  </cols>
  <sheetData>
    <row r="2" spans="2:32" ht="36" customHeight="1" x14ac:dyDescent="0.25">
      <c r="B2" s="68" t="s">
        <v>7</v>
      </c>
      <c r="C2" s="69"/>
      <c r="D2" s="70"/>
      <c r="F2" s="80" t="s">
        <v>8</v>
      </c>
      <c r="G2" s="81"/>
      <c r="H2" s="82"/>
      <c r="I2" s="30"/>
      <c r="J2" s="77" t="s">
        <v>77</v>
      </c>
      <c r="K2" s="78"/>
      <c r="L2" s="79"/>
      <c r="N2" s="86" t="s">
        <v>64</v>
      </c>
      <c r="O2" s="87"/>
      <c r="P2" s="88"/>
      <c r="R2" s="89" t="s">
        <v>22</v>
      </c>
      <c r="S2" s="90"/>
      <c r="T2" s="91"/>
      <c r="V2" s="86" t="s">
        <v>78</v>
      </c>
      <c r="W2" s="87"/>
      <c r="X2" s="88"/>
      <c r="Z2" s="98" t="s">
        <v>79</v>
      </c>
      <c r="AA2" s="99"/>
      <c r="AB2" s="100"/>
      <c r="AD2" s="63" t="s">
        <v>60</v>
      </c>
      <c r="AE2" s="64"/>
      <c r="AF2" s="65"/>
    </row>
    <row r="3" spans="2:32" x14ac:dyDescent="0.25">
      <c r="B3" s="1" t="s">
        <v>153</v>
      </c>
      <c r="C3" s="2" t="s">
        <v>82</v>
      </c>
      <c r="D3" s="2" t="s">
        <v>84</v>
      </c>
      <c r="F3" s="4" t="s">
        <v>153</v>
      </c>
      <c r="G3" s="17" t="s">
        <v>82</v>
      </c>
      <c r="H3" s="17" t="s">
        <v>84</v>
      </c>
      <c r="I3" s="3"/>
      <c r="J3" s="43" t="s">
        <v>153</v>
      </c>
      <c r="K3" s="44" t="s">
        <v>82</v>
      </c>
      <c r="L3" s="44" t="s">
        <v>84</v>
      </c>
      <c r="N3" s="5"/>
      <c r="O3" s="9" t="s">
        <v>82</v>
      </c>
      <c r="P3" s="9" t="s">
        <v>84</v>
      </c>
      <c r="R3" s="10"/>
      <c r="S3" s="11" t="s">
        <v>82</v>
      </c>
      <c r="T3" s="11" t="s">
        <v>84</v>
      </c>
      <c r="V3" s="5" t="s">
        <v>153</v>
      </c>
      <c r="W3" s="9" t="s">
        <v>82</v>
      </c>
      <c r="X3" s="9" t="s">
        <v>84</v>
      </c>
      <c r="Z3" s="6" t="s">
        <v>153</v>
      </c>
      <c r="AA3" s="7" t="s">
        <v>82</v>
      </c>
      <c r="AB3" s="7" t="s">
        <v>84</v>
      </c>
      <c r="AD3" s="22" t="s">
        <v>153</v>
      </c>
      <c r="AE3" s="23" t="s">
        <v>82</v>
      </c>
      <c r="AF3" s="23" t="s">
        <v>84</v>
      </c>
    </row>
    <row r="4" spans="2:32" x14ac:dyDescent="0.25">
      <c r="B4" s="1" t="s">
        <v>28</v>
      </c>
      <c r="C4" s="2">
        <v>4800</v>
      </c>
      <c r="D4" s="2"/>
      <c r="F4" s="4" t="s">
        <v>27</v>
      </c>
      <c r="G4" s="17"/>
      <c r="H4" s="17">
        <v>17.07</v>
      </c>
      <c r="I4" s="3"/>
      <c r="J4" s="43" t="s">
        <v>95</v>
      </c>
      <c r="K4" s="44"/>
      <c r="L4" s="44">
        <v>54</v>
      </c>
      <c r="N4" s="5"/>
      <c r="O4" s="9"/>
      <c r="P4" s="9"/>
      <c r="R4" s="10" t="s">
        <v>28</v>
      </c>
      <c r="S4" s="11"/>
      <c r="T4" s="11">
        <v>537.12</v>
      </c>
      <c r="V4" s="5" t="s">
        <v>17</v>
      </c>
      <c r="W4" s="9"/>
      <c r="X4" s="9">
        <v>100</v>
      </c>
      <c r="Z4" s="6" t="s">
        <v>17</v>
      </c>
      <c r="AA4" s="7"/>
      <c r="AB4" s="7">
        <v>200</v>
      </c>
      <c r="AD4" s="22"/>
      <c r="AE4" s="22"/>
      <c r="AF4" s="23"/>
    </row>
    <row r="5" spans="2:32" x14ac:dyDescent="0.25">
      <c r="B5" s="1" t="s">
        <v>91</v>
      </c>
      <c r="C5" s="2"/>
      <c r="D5" s="2">
        <v>673.71</v>
      </c>
      <c r="F5" s="4" t="s">
        <v>28</v>
      </c>
      <c r="G5" s="17"/>
      <c r="H5" s="17">
        <v>75.14</v>
      </c>
      <c r="I5" s="3"/>
      <c r="J5" s="43" t="s">
        <v>96</v>
      </c>
      <c r="K5" s="44"/>
      <c r="L5" s="44">
        <v>307.10000000000002</v>
      </c>
      <c r="N5" s="5" t="s">
        <v>28</v>
      </c>
      <c r="O5" s="9"/>
      <c r="P5" s="9">
        <v>10.77</v>
      </c>
      <c r="R5" s="10" t="s">
        <v>29</v>
      </c>
      <c r="S5" s="11">
        <v>534.12</v>
      </c>
      <c r="T5" s="11"/>
      <c r="V5" s="5" t="s">
        <v>12</v>
      </c>
      <c r="W5" s="9"/>
      <c r="X5" s="9">
        <v>100</v>
      </c>
      <c r="Z5" s="6" t="s">
        <v>13</v>
      </c>
      <c r="AA5" s="7"/>
      <c r="AB5" s="7">
        <v>100</v>
      </c>
      <c r="AD5" s="22"/>
      <c r="AE5" s="22"/>
      <c r="AF5" s="23"/>
    </row>
    <row r="6" spans="2:32" x14ac:dyDescent="0.25">
      <c r="B6" s="1" t="s">
        <v>92</v>
      </c>
      <c r="C6" s="2"/>
      <c r="D6" s="2">
        <v>100</v>
      </c>
      <c r="F6" s="4" t="s">
        <v>29</v>
      </c>
      <c r="G6" s="17"/>
      <c r="H6" s="17">
        <v>10</v>
      </c>
      <c r="I6" s="3"/>
      <c r="J6" s="43" t="s">
        <v>97</v>
      </c>
      <c r="K6" s="44"/>
      <c r="L6" s="44">
        <v>100</v>
      </c>
      <c r="N6" s="5" t="s">
        <v>65</v>
      </c>
      <c r="O6" s="9"/>
      <c r="P6" s="9">
        <v>30</v>
      </c>
      <c r="R6" s="10" t="s">
        <v>65</v>
      </c>
      <c r="S6" s="11"/>
      <c r="T6" s="11">
        <v>31.61</v>
      </c>
      <c r="V6" s="5" t="s">
        <v>14</v>
      </c>
      <c r="W6" s="9"/>
      <c r="X6" s="9">
        <v>2103.52</v>
      </c>
      <c r="Z6" s="6" t="s">
        <v>18</v>
      </c>
      <c r="AA6" s="7"/>
      <c r="AB6" s="7">
        <v>52</v>
      </c>
      <c r="AD6" s="22"/>
      <c r="AE6" s="22"/>
      <c r="AF6" s="23"/>
    </row>
    <row r="7" spans="2:32" x14ac:dyDescent="0.25">
      <c r="B7" s="1" t="s">
        <v>23</v>
      </c>
      <c r="C7" s="2"/>
      <c r="D7" s="2">
        <v>100</v>
      </c>
      <c r="F7" s="4" t="s">
        <v>24</v>
      </c>
      <c r="G7" s="17"/>
      <c r="H7" s="17">
        <v>5</v>
      </c>
      <c r="I7" s="3"/>
      <c r="J7" s="43" t="s">
        <v>98</v>
      </c>
      <c r="K7" s="44"/>
      <c r="L7" s="44">
        <v>5183.68</v>
      </c>
      <c r="N7" s="5" t="s">
        <v>66</v>
      </c>
      <c r="O7" s="9"/>
      <c r="P7" s="9">
        <v>200</v>
      </c>
      <c r="R7" s="10" t="s">
        <v>141</v>
      </c>
      <c r="S7" s="11"/>
      <c r="T7" s="11">
        <v>1575</v>
      </c>
      <c r="V7" s="5" t="s">
        <v>138</v>
      </c>
      <c r="W7" s="9"/>
      <c r="X7" s="9">
        <v>250</v>
      </c>
      <c r="Z7" s="6" t="s">
        <v>102</v>
      </c>
      <c r="AA7" s="7"/>
      <c r="AB7" s="7">
        <v>100</v>
      </c>
      <c r="AD7" s="22"/>
      <c r="AE7" s="22"/>
      <c r="AF7" s="24"/>
    </row>
    <row r="8" spans="2:32" x14ac:dyDescent="0.25">
      <c r="B8" s="1" t="s">
        <v>6</v>
      </c>
      <c r="C8" s="2"/>
      <c r="D8" s="2">
        <v>100</v>
      </c>
      <c r="F8" s="17" t="s">
        <v>93</v>
      </c>
      <c r="G8" s="17"/>
      <c r="H8" s="17">
        <v>100</v>
      </c>
      <c r="I8" s="3"/>
      <c r="J8" s="43" t="s">
        <v>0</v>
      </c>
      <c r="K8" s="44"/>
      <c r="L8" s="44">
        <v>14</v>
      </c>
      <c r="N8" s="5"/>
      <c r="O8" s="9"/>
      <c r="P8" s="9"/>
      <c r="R8" s="10"/>
      <c r="S8" s="11"/>
      <c r="T8" s="11"/>
      <c r="V8" s="5" t="s">
        <v>54</v>
      </c>
      <c r="W8" s="9"/>
      <c r="X8" s="9">
        <v>100</v>
      </c>
      <c r="Z8" s="6" t="s">
        <v>44</v>
      </c>
      <c r="AA8" s="7"/>
      <c r="AB8" s="7">
        <v>165.44</v>
      </c>
      <c r="AD8" s="22"/>
      <c r="AE8" s="22"/>
      <c r="AF8" s="23"/>
    </row>
    <row r="9" spans="2:32" x14ac:dyDescent="0.25">
      <c r="B9" s="1" t="s">
        <v>65</v>
      </c>
      <c r="C9" s="2"/>
      <c r="D9" s="2">
        <v>54.5</v>
      </c>
      <c r="F9" s="4" t="s">
        <v>19</v>
      </c>
      <c r="G9" s="17"/>
      <c r="H9" s="17">
        <v>48.78</v>
      </c>
      <c r="I9" s="3"/>
      <c r="J9" s="43" t="s">
        <v>2</v>
      </c>
      <c r="K9" s="44"/>
      <c r="L9" s="44">
        <v>3000</v>
      </c>
      <c r="N9" s="5"/>
      <c r="O9" s="9"/>
      <c r="P9" s="9"/>
      <c r="R9" s="10"/>
      <c r="S9" s="11"/>
      <c r="T9" s="11"/>
      <c r="V9" s="5" t="s">
        <v>142</v>
      </c>
      <c r="W9" s="9"/>
      <c r="X9" s="9">
        <v>91.45</v>
      </c>
      <c r="Z9" s="6" t="s">
        <v>15</v>
      </c>
      <c r="AA9" s="8"/>
      <c r="AB9" s="8">
        <v>100</v>
      </c>
      <c r="AD9" s="22"/>
      <c r="AE9" s="22"/>
      <c r="AF9" s="23"/>
    </row>
    <row r="10" spans="2:32" x14ac:dyDescent="0.25">
      <c r="B10" s="1" t="s">
        <v>25</v>
      </c>
      <c r="C10" s="2"/>
      <c r="D10" s="2">
        <v>60.54</v>
      </c>
      <c r="F10" s="4" t="s">
        <v>20</v>
      </c>
      <c r="G10" s="17"/>
      <c r="H10" s="17">
        <v>500</v>
      </c>
      <c r="I10" s="3"/>
      <c r="J10" s="43" t="s">
        <v>99</v>
      </c>
      <c r="K10" s="44"/>
      <c r="L10" s="44">
        <v>85</v>
      </c>
      <c r="N10" s="5"/>
      <c r="O10" s="9"/>
      <c r="P10" s="9"/>
      <c r="R10" s="10"/>
      <c r="S10" s="11"/>
      <c r="T10" s="11"/>
      <c r="V10" s="5" t="s">
        <v>47</v>
      </c>
      <c r="W10" s="9"/>
      <c r="X10" s="9">
        <v>32.9</v>
      </c>
      <c r="Z10" s="6" t="s">
        <v>63</v>
      </c>
      <c r="AA10" s="7"/>
      <c r="AB10" s="7">
        <v>100</v>
      </c>
      <c r="AD10" s="22"/>
      <c r="AE10" s="22"/>
      <c r="AF10" s="23"/>
    </row>
    <row r="11" spans="2:32" x14ac:dyDescent="0.25">
      <c r="B11" s="1" t="s">
        <v>3</v>
      </c>
      <c r="C11" s="2"/>
      <c r="D11" s="2">
        <v>80</v>
      </c>
      <c r="F11" s="4" t="s">
        <v>65</v>
      </c>
      <c r="G11" s="17">
        <v>7000</v>
      </c>
      <c r="H11" s="17"/>
      <c r="I11" s="3"/>
      <c r="J11" s="43" t="s">
        <v>76</v>
      </c>
      <c r="K11" s="44"/>
      <c r="L11" s="44">
        <v>1696.04</v>
      </c>
      <c r="N11" s="5"/>
      <c r="O11" s="9"/>
      <c r="P11" s="9"/>
      <c r="R11" s="10"/>
      <c r="S11" s="11"/>
      <c r="T11" s="11"/>
      <c r="V11" s="5" t="s">
        <v>143</v>
      </c>
      <c r="W11" s="9"/>
      <c r="X11" s="9">
        <v>130</v>
      </c>
      <c r="Z11" s="6" t="s">
        <v>144</v>
      </c>
      <c r="AA11" s="7">
        <v>817.44</v>
      </c>
      <c r="AB11" s="7"/>
      <c r="AD11" s="22"/>
      <c r="AE11" s="22"/>
      <c r="AF11" s="23"/>
    </row>
    <row r="12" spans="2:32" x14ac:dyDescent="0.25">
      <c r="B12" s="1" t="s">
        <v>4</v>
      </c>
      <c r="C12" s="2"/>
      <c r="D12" s="2">
        <v>13.28</v>
      </c>
      <c r="F12" s="4" t="s">
        <v>94</v>
      </c>
      <c r="G12" s="17">
        <v>24000</v>
      </c>
      <c r="H12" s="17"/>
      <c r="I12" s="3"/>
      <c r="J12" s="43" t="s">
        <v>100</v>
      </c>
      <c r="K12" s="44"/>
      <c r="L12" s="44">
        <v>96</v>
      </c>
      <c r="N12" s="5"/>
      <c r="O12" s="9"/>
      <c r="P12" s="9"/>
      <c r="R12" s="10"/>
      <c r="S12" s="11"/>
      <c r="T12" s="11"/>
      <c r="V12" s="5" t="s">
        <v>16</v>
      </c>
      <c r="W12" s="9"/>
      <c r="X12" s="9">
        <v>100</v>
      </c>
      <c r="Z12" s="6"/>
      <c r="AA12" s="7"/>
      <c r="AB12" s="7"/>
      <c r="AD12" s="22"/>
      <c r="AE12" s="22"/>
      <c r="AF12" s="22"/>
    </row>
    <row r="13" spans="2:32" x14ac:dyDescent="0.25">
      <c r="B13" s="1" t="s">
        <v>5</v>
      </c>
      <c r="C13" s="2">
        <v>8500</v>
      </c>
      <c r="D13" s="2"/>
      <c r="F13" s="4" t="s">
        <v>21</v>
      </c>
      <c r="G13" s="17"/>
      <c r="H13" s="17">
        <v>3683.76</v>
      </c>
      <c r="I13" s="3"/>
      <c r="J13" s="43" t="s">
        <v>25</v>
      </c>
      <c r="K13" s="44"/>
      <c r="L13" s="44">
        <v>344.13</v>
      </c>
      <c r="N13" s="5"/>
      <c r="O13" s="9"/>
      <c r="P13" s="9"/>
      <c r="R13" s="10"/>
      <c r="S13" s="10"/>
      <c r="T13" s="10"/>
      <c r="V13" s="5" t="s">
        <v>3</v>
      </c>
      <c r="W13" s="9"/>
      <c r="X13" s="9">
        <v>100.12</v>
      </c>
      <c r="Z13" s="6"/>
      <c r="AA13" s="7"/>
      <c r="AB13" s="7"/>
      <c r="AD13" s="22"/>
      <c r="AE13" s="22"/>
      <c r="AF13" s="22"/>
    </row>
    <row r="14" spans="2:32" x14ac:dyDescent="0.25">
      <c r="B14" s="1" t="s">
        <v>2</v>
      </c>
      <c r="C14" s="2">
        <v>7500</v>
      </c>
      <c r="D14" s="2"/>
      <c r="F14" s="4" t="s">
        <v>67</v>
      </c>
      <c r="G14" s="17"/>
      <c r="H14" s="17">
        <v>10</v>
      </c>
      <c r="I14" s="3"/>
      <c r="J14" s="43" t="s">
        <v>3</v>
      </c>
      <c r="K14" s="44"/>
      <c r="L14" s="44">
        <v>387.92</v>
      </c>
      <c r="N14" s="5"/>
      <c r="O14" s="9"/>
      <c r="P14" s="9"/>
      <c r="R14" s="10"/>
      <c r="S14" s="10"/>
      <c r="T14" s="10"/>
      <c r="V14" s="5" t="s">
        <v>4</v>
      </c>
      <c r="W14" s="9"/>
      <c r="X14" s="9">
        <v>48</v>
      </c>
      <c r="Z14" s="6"/>
      <c r="AA14" s="7"/>
      <c r="AB14" s="7"/>
      <c r="AD14" s="22"/>
      <c r="AE14" s="22"/>
      <c r="AF14" s="22"/>
    </row>
    <row r="15" spans="2:32" x14ac:dyDescent="0.25">
      <c r="B15" s="1" t="s">
        <v>94</v>
      </c>
      <c r="C15" s="2">
        <v>23780</v>
      </c>
      <c r="D15" s="2"/>
      <c r="F15" s="4" t="s">
        <v>76</v>
      </c>
      <c r="G15" s="17">
        <v>100</v>
      </c>
      <c r="H15" s="17"/>
      <c r="I15" s="3"/>
      <c r="J15" s="43" t="s">
        <v>4</v>
      </c>
      <c r="K15" s="44"/>
      <c r="L15" s="44">
        <v>9.81</v>
      </c>
      <c r="N15" s="5"/>
      <c r="O15" s="9"/>
      <c r="P15" s="9"/>
      <c r="R15" s="10"/>
      <c r="S15" s="10"/>
      <c r="T15" s="10"/>
      <c r="V15" s="5" t="s">
        <v>157</v>
      </c>
      <c r="W15" s="9">
        <v>10000</v>
      </c>
      <c r="X15" s="9"/>
      <c r="Z15" s="6"/>
      <c r="AA15" s="7"/>
      <c r="AB15" s="7"/>
      <c r="AD15" s="22"/>
      <c r="AE15" s="22"/>
      <c r="AF15" s="22"/>
    </row>
    <row r="16" spans="2:32" x14ac:dyDescent="0.25">
      <c r="B16" s="1"/>
      <c r="C16" s="2"/>
      <c r="D16" s="2"/>
      <c r="F16" s="4" t="s">
        <v>34</v>
      </c>
      <c r="G16" s="17"/>
      <c r="H16" s="17"/>
      <c r="I16" s="3"/>
      <c r="J16" s="43" t="s">
        <v>5</v>
      </c>
      <c r="K16" s="44"/>
      <c r="L16" s="44">
        <v>1015.44</v>
      </c>
      <c r="N16" s="5"/>
      <c r="O16" s="9"/>
      <c r="P16" s="9"/>
      <c r="R16" s="10"/>
      <c r="S16" s="10"/>
      <c r="T16" s="10"/>
      <c r="V16" s="5"/>
      <c r="W16" s="9"/>
      <c r="X16" s="9"/>
      <c r="Z16" s="6"/>
      <c r="AA16" s="7"/>
      <c r="AB16" s="7"/>
      <c r="AD16" s="22"/>
      <c r="AE16" s="22"/>
      <c r="AF16" s="22"/>
    </row>
    <row r="17" spans="2:32" x14ac:dyDescent="0.25">
      <c r="B17" s="1"/>
      <c r="C17" s="2"/>
      <c r="D17" s="2"/>
      <c r="F17" s="4" t="s">
        <v>4</v>
      </c>
      <c r="G17" s="17"/>
      <c r="H17" s="17">
        <v>176</v>
      </c>
      <c r="I17" s="3"/>
      <c r="J17" s="43" t="s">
        <v>101</v>
      </c>
      <c r="K17" s="44">
        <v>5000</v>
      </c>
      <c r="L17" s="44"/>
      <c r="N17" s="5"/>
      <c r="O17" s="9"/>
      <c r="P17" s="9"/>
      <c r="R17" s="10"/>
      <c r="S17" s="10"/>
      <c r="T17" s="10"/>
      <c r="V17" s="5"/>
      <c r="W17" s="9"/>
      <c r="X17" s="9"/>
      <c r="Z17" s="6"/>
      <c r="AA17" s="7"/>
      <c r="AB17" s="7"/>
      <c r="AD17" s="22"/>
      <c r="AE17" s="22"/>
      <c r="AF17" s="22"/>
    </row>
    <row r="18" spans="2:32" x14ac:dyDescent="0.25">
      <c r="B18" s="1"/>
      <c r="C18" s="2"/>
      <c r="D18" s="2"/>
      <c r="F18" s="4" t="s">
        <v>160</v>
      </c>
      <c r="G18" s="17"/>
      <c r="H18" s="17">
        <v>8000</v>
      </c>
      <c r="I18" s="3"/>
      <c r="J18" s="45" t="s">
        <v>86</v>
      </c>
      <c r="K18" s="44">
        <v>7293.12</v>
      </c>
      <c r="L18" s="44"/>
      <c r="N18" s="5"/>
      <c r="O18" s="9"/>
      <c r="P18" s="9"/>
      <c r="R18" s="10"/>
      <c r="S18" s="10"/>
      <c r="T18" s="10"/>
      <c r="V18" s="5"/>
      <c r="W18" s="9"/>
      <c r="X18" s="9"/>
      <c r="Z18" s="6"/>
      <c r="AA18" s="7"/>
      <c r="AB18" s="7"/>
      <c r="AD18" s="22"/>
      <c r="AE18" s="22"/>
      <c r="AF18" s="22"/>
    </row>
    <row r="19" spans="2:32" x14ac:dyDescent="0.25">
      <c r="B19" s="1"/>
      <c r="C19" s="2"/>
      <c r="D19" s="2"/>
      <c r="F19" s="4"/>
      <c r="G19" s="17"/>
      <c r="H19" s="17"/>
      <c r="I19" s="3"/>
      <c r="J19" s="45"/>
      <c r="K19" s="44"/>
      <c r="L19" s="44"/>
      <c r="N19" s="5"/>
      <c r="O19" s="9"/>
      <c r="P19" s="9"/>
      <c r="R19" s="10"/>
      <c r="S19" s="10"/>
      <c r="T19" s="10"/>
      <c r="V19" s="5"/>
      <c r="W19" s="9"/>
      <c r="X19" s="9"/>
      <c r="Z19" s="6"/>
      <c r="AA19" s="6"/>
      <c r="AB19" s="6"/>
      <c r="AD19" s="22"/>
      <c r="AE19" s="22"/>
      <c r="AF19" s="22"/>
    </row>
    <row r="20" spans="2:32" x14ac:dyDescent="0.25">
      <c r="C20" s="29">
        <f>SUM(C3:C19)</f>
        <v>44580</v>
      </c>
      <c r="D20" s="29">
        <f>SUM(D3:D19)</f>
        <v>1182.03</v>
      </c>
      <c r="G20" s="3">
        <f>SUM(G3:G19)</f>
        <v>31100</v>
      </c>
      <c r="H20" s="3">
        <f>SUM(H3:H19)</f>
        <v>12625.75</v>
      </c>
      <c r="I20" s="3"/>
      <c r="J20" s="3"/>
      <c r="K20" s="3">
        <f>SUM(K3:K19)</f>
        <v>12293.119999999999</v>
      </c>
      <c r="L20" s="3">
        <f>SUM(L3:L19)</f>
        <v>12293.119999999999</v>
      </c>
      <c r="O20" s="3">
        <f>SUM(O3:O19)</f>
        <v>0</v>
      </c>
      <c r="P20" s="3">
        <f>SUM(P3:P19)</f>
        <v>240.76999999999998</v>
      </c>
      <c r="S20" s="3">
        <f>SUM(S3:S19)</f>
        <v>534.12</v>
      </c>
      <c r="T20" s="3">
        <f>SUM(T4:T7)</f>
        <v>2143.73</v>
      </c>
      <c r="W20" s="3">
        <f>SUM(W3:W19)</f>
        <v>10000</v>
      </c>
      <c r="X20" s="3">
        <f>SUM(X4:X14)</f>
        <v>3155.99</v>
      </c>
      <c r="AA20" s="3">
        <f>SUM(AA3:AA19)</f>
        <v>817.44</v>
      </c>
      <c r="AB20" s="3">
        <f>SUM(AB4:AB19)</f>
        <v>817.44</v>
      </c>
    </row>
    <row r="21" spans="2:32" x14ac:dyDescent="0.25">
      <c r="D21" s="3">
        <f>+D20-C20</f>
        <v>-43397.97</v>
      </c>
      <c r="H21" s="3">
        <f>+H20-G20</f>
        <v>-18474.25</v>
      </c>
      <c r="I21" s="3"/>
      <c r="J21" s="3"/>
      <c r="K21" s="3"/>
      <c r="L21" s="3">
        <f>+L20-K20</f>
        <v>0</v>
      </c>
      <c r="P21" s="3">
        <f>+P20-O20</f>
        <v>240.76999999999998</v>
      </c>
      <c r="T21" s="3">
        <f>+T20-S20</f>
        <v>1609.6100000000001</v>
      </c>
      <c r="X21" s="3">
        <f>+X20-W20</f>
        <v>-6844.01</v>
      </c>
      <c r="AB21" s="3">
        <f>+AB20-AA20</f>
        <v>0</v>
      </c>
    </row>
    <row r="22" spans="2:32" x14ac:dyDescent="0.25">
      <c r="H22" s="3"/>
      <c r="I22" s="3"/>
      <c r="J22" s="3"/>
      <c r="K22" s="3"/>
      <c r="L22" s="3"/>
    </row>
    <row r="24" spans="2:32" ht="26.45" customHeight="1" x14ac:dyDescent="0.25">
      <c r="B24" s="71" t="s">
        <v>32</v>
      </c>
      <c r="C24" s="72"/>
      <c r="D24" s="73"/>
      <c r="F24" s="74" t="s">
        <v>80</v>
      </c>
      <c r="G24" s="75"/>
      <c r="H24" s="76"/>
      <c r="I24" s="31"/>
      <c r="J24" s="83" t="s">
        <v>31</v>
      </c>
      <c r="K24" s="84"/>
      <c r="L24" s="85"/>
      <c r="N24" s="68" t="s">
        <v>33</v>
      </c>
      <c r="O24" s="69"/>
      <c r="P24" s="70"/>
      <c r="R24" s="92" t="s">
        <v>59</v>
      </c>
      <c r="S24" s="93"/>
      <c r="T24" s="94"/>
      <c r="U24" s="40"/>
      <c r="V24" s="95" t="s">
        <v>61</v>
      </c>
      <c r="W24" s="96"/>
      <c r="X24" s="97"/>
      <c r="Y24" s="40"/>
      <c r="Z24" s="68" t="s">
        <v>139</v>
      </c>
      <c r="AA24" s="69"/>
      <c r="AB24" s="70"/>
      <c r="AC24" s="40"/>
      <c r="AD24" s="40"/>
    </row>
    <row r="25" spans="2:32" ht="26.45" customHeight="1" x14ac:dyDescent="0.25">
      <c r="B25" s="52" t="s">
        <v>153</v>
      </c>
      <c r="C25" s="52" t="s">
        <v>82</v>
      </c>
      <c r="D25" s="52" t="s">
        <v>83</v>
      </c>
      <c r="F25" s="51" t="s">
        <v>153</v>
      </c>
      <c r="G25" s="58" t="s">
        <v>154</v>
      </c>
      <c r="H25" s="58" t="s">
        <v>84</v>
      </c>
      <c r="I25" s="31"/>
      <c r="J25" s="50" t="s">
        <v>153</v>
      </c>
      <c r="K25" s="53" t="s">
        <v>82</v>
      </c>
      <c r="L25" s="53" t="s">
        <v>83</v>
      </c>
      <c r="N25" s="59" t="s">
        <v>153</v>
      </c>
      <c r="O25" s="59" t="s">
        <v>154</v>
      </c>
      <c r="P25" s="59" t="s">
        <v>84</v>
      </c>
      <c r="R25" s="60" t="s">
        <v>155</v>
      </c>
      <c r="S25" s="60" t="s">
        <v>154</v>
      </c>
      <c r="T25" s="60" t="s">
        <v>84</v>
      </c>
      <c r="U25" s="40"/>
      <c r="V25" s="61" t="s">
        <v>153</v>
      </c>
      <c r="W25" s="61" t="s">
        <v>154</v>
      </c>
      <c r="X25" s="61" t="s">
        <v>84</v>
      </c>
      <c r="Y25" s="40"/>
      <c r="Z25" s="59" t="s">
        <v>155</v>
      </c>
      <c r="AA25" s="59" t="s">
        <v>156</v>
      </c>
      <c r="AB25" s="59" t="s">
        <v>84</v>
      </c>
      <c r="AC25" s="40"/>
      <c r="AD25" s="40"/>
    </row>
    <row r="26" spans="2:32" x14ac:dyDescent="0.25">
      <c r="B26" s="25" t="s">
        <v>26</v>
      </c>
      <c r="C26" s="25"/>
      <c r="D26" s="26">
        <v>1000</v>
      </c>
      <c r="F26" s="38" t="s">
        <v>93</v>
      </c>
      <c r="G26" s="39"/>
      <c r="H26" s="39">
        <v>100</v>
      </c>
      <c r="I26" s="3"/>
      <c r="J26" s="41" t="s">
        <v>56</v>
      </c>
      <c r="K26" s="42">
        <v>46000</v>
      </c>
      <c r="L26" s="42"/>
      <c r="N26" s="1"/>
      <c r="O26" s="2"/>
      <c r="P26" s="2"/>
      <c r="R26" s="20" t="s">
        <v>128</v>
      </c>
      <c r="S26" s="21">
        <v>1000</v>
      </c>
      <c r="T26" s="21">
        <v>0</v>
      </c>
      <c r="U26" s="3"/>
      <c r="V26" s="4" t="s">
        <v>13</v>
      </c>
      <c r="W26" s="17"/>
      <c r="X26" s="17">
        <v>200</v>
      </c>
      <c r="Y26" s="3"/>
      <c r="Z26" s="1" t="s">
        <v>137</v>
      </c>
      <c r="AA26" s="2">
        <v>700</v>
      </c>
      <c r="AB26" s="2"/>
      <c r="AD26" s="3"/>
    </row>
    <row r="27" spans="2:32" x14ac:dyDescent="0.25">
      <c r="B27" s="25" t="s">
        <v>103</v>
      </c>
      <c r="C27" s="25"/>
      <c r="D27" s="26">
        <v>100</v>
      </c>
      <c r="F27" s="38" t="s">
        <v>30</v>
      </c>
      <c r="G27" s="39"/>
      <c r="H27" s="39">
        <v>100</v>
      </c>
      <c r="I27" s="3"/>
      <c r="J27" s="41" t="s">
        <v>57</v>
      </c>
      <c r="K27" s="42">
        <v>8000</v>
      </c>
      <c r="L27" s="42"/>
      <c r="N27" s="1" t="s">
        <v>35</v>
      </c>
      <c r="O27" s="2">
        <v>4000</v>
      </c>
      <c r="P27" s="2"/>
      <c r="R27" s="20" t="s">
        <v>34</v>
      </c>
      <c r="S27" s="20"/>
      <c r="T27" s="20">
        <v>19.2</v>
      </c>
      <c r="U27" s="3"/>
      <c r="V27" s="4" t="s">
        <v>18</v>
      </c>
      <c r="W27" s="17">
        <v>200</v>
      </c>
      <c r="X27" s="17"/>
      <c r="Y27" s="3"/>
      <c r="Z27" s="1" t="s">
        <v>17</v>
      </c>
      <c r="AA27" s="2">
        <v>7500</v>
      </c>
      <c r="AB27" s="2"/>
      <c r="AD27" s="3"/>
    </row>
    <row r="28" spans="2:32" x14ac:dyDescent="0.25">
      <c r="B28" s="25" t="s">
        <v>52</v>
      </c>
      <c r="C28" s="25"/>
      <c r="D28" s="26">
        <v>1105.4100000000001</v>
      </c>
      <c r="F28" s="38" t="s">
        <v>19</v>
      </c>
      <c r="G28" s="39" t="s">
        <v>145</v>
      </c>
      <c r="H28" s="39">
        <v>43.67</v>
      </c>
      <c r="I28" s="3"/>
      <c r="J28" s="41" t="s">
        <v>35</v>
      </c>
      <c r="K28" s="42">
        <v>6000</v>
      </c>
      <c r="L28" s="42"/>
      <c r="N28" s="1" t="s">
        <v>11</v>
      </c>
      <c r="O28" s="2"/>
      <c r="P28" s="2">
        <v>582.78</v>
      </c>
      <c r="R28" s="20" t="s">
        <v>129</v>
      </c>
      <c r="S28" s="20"/>
      <c r="T28" s="20">
        <v>2727.99</v>
      </c>
      <c r="U28" s="3"/>
      <c r="V28" s="4" t="s">
        <v>104</v>
      </c>
      <c r="W28" s="17">
        <v>2163.14</v>
      </c>
      <c r="X28" s="17"/>
      <c r="Y28" s="3"/>
      <c r="Z28" s="1" t="s">
        <v>54</v>
      </c>
      <c r="AA28" s="2"/>
      <c r="AB28" s="2">
        <v>3360.24</v>
      </c>
      <c r="AD28" s="3"/>
    </row>
    <row r="29" spans="2:32" x14ac:dyDescent="0.25">
      <c r="B29" s="25" t="s">
        <v>104</v>
      </c>
      <c r="C29" s="25"/>
      <c r="D29" s="26">
        <v>175.21</v>
      </c>
      <c r="F29" s="38" t="s">
        <v>20</v>
      </c>
      <c r="G29" s="39"/>
      <c r="H29" s="39">
        <v>100</v>
      </c>
      <c r="I29" s="3"/>
      <c r="J29" s="41" t="s">
        <v>11</v>
      </c>
      <c r="K29" s="42">
        <v>40</v>
      </c>
      <c r="L29" s="42"/>
      <c r="N29" s="1" t="s">
        <v>9</v>
      </c>
      <c r="O29" s="2"/>
      <c r="P29" s="2">
        <v>31631.26</v>
      </c>
      <c r="R29" s="20" t="s">
        <v>70</v>
      </c>
      <c r="S29" s="20"/>
      <c r="T29" s="20">
        <v>37782.300000000003</v>
      </c>
      <c r="U29" s="3"/>
      <c r="V29" s="4" t="s">
        <v>14</v>
      </c>
      <c r="W29" s="17"/>
      <c r="X29" s="17">
        <v>100</v>
      </c>
      <c r="Y29" s="3"/>
      <c r="Z29" s="1" t="s">
        <v>47</v>
      </c>
      <c r="AA29" s="2"/>
      <c r="AB29" s="2">
        <v>4.54</v>
      </c>
      <c r="AD29" s="3"/>
    </row>
    <row r="30" spans="2:32" x14ac:dyDescent="0.25">
      <c r="B30" s="25" t="s">
        <v>54</v>
      </c>
      <c r="C30" s="26"/>
      <c r="D30" s="26">
        <v>3500</v>
      </c>
      <c r="F30" s="38" t="s">
        <v>109</v>
      </c>
      <c r="G30" s="39"/>
      <c r="H30" s="39">
        <v>39.909999999999997</v>
      </c>
      <c r="I30" s="3"/>
      <c r="J30" s="41" t="s">
        <v>9</v>
      </c>
      <c r="K30" s="42">
        <v>61700</v>
      </c>
      <c r="L30" s="42"/>
      <c r="N30" s="1" t="s">
        <v>10</v>
      </c>
      <c r="O30" s="2">
        <v>600</v>
      </c>
      <c r="P30" s="2">
        <v>0</v>
      </c>
      <c r="Q30" s="14"/>
      <c r="R30" s="57" t="s">
        <v>146</v>
      </c>
      <c r="S30" s="21">
        <v>60000</v>
      </c>
      <c r="T30" s="20"/>
      <c r="U30" s="3"/>
      <c r="V30" s="4" t="s">
        <v>44</v>
      </c>
      <c r="W30" s="17"/>
      <c r="X30" s="17">
        <v>600</v>
      </c>
      <c r="Y30" s="3"/>
      <c r="Z30" s="1" t="s">
        <v>3</v>
      </c>
      <c r="AA30" s="2"/>
      <c r="AB30" s="2">
        <v>200</v>
      </c>
      <c r="AD30" s="3"/>
    </row>
    <row r="31" spans="2:32" x14ac:dyDescent="0.25">
      <c r="B31" s="25" t="s">
        <v>105</v>
      </c>
      <c r="C31" s="26"/>
      <c r="D31" s="26">
        <v>5319.27</v>
      </c>
      <c r="F31" s="38" t="s">
        <v>99</v>
      </c>
      <c r="G31" s="39"/>
      <c r="H31" s="39">
        <v>100</v>
      </c>
      <c r="I31" s="3"/>
      <c r="J31" s="41" t="s">
        <v>110</v>
      </c>
      <c r="K31" s="42"/>
      <c r="L31" s="42">
        <v>2000</v>
      </c>
      <c r="N31" s="1" t="s">
        <v>69</v>
      </c>
      <c r="O31" s="2"/>
      <c r="P31" s="2">
        <v>100</v>
      </c>
      <c r="R31" s="20" t="s">
        <v>71</v>
      </c>
      <c r="S31" s="20"/>
      <c r="T31" s="20">
        <v>3936.41</v>
      </c>
      <c r="U31" s="3"/>
      <c r="V31" s="4" t="s">
        <v>45</v>
      </c>
      <c r="W31" s="17"/>
      <c r="X31" s="17">
        <v>3600</v>
      </c>
      <c r="Y31" s="3"/>
      <c r="Z31" s="1" t="s">
        <v>5</v>
      </c>
      <c r="AA31" s="2"/>
      <c r="AB31" s="2">
        <v>228</v>
      </c>
      <c r="AD31" s="3"/>
    </row>
    <row r="32" spans="2:32" ht="45" x14ac:dyDescent="0.25">
      <c r="B32" s="25" t="s">
        <v>46</v>
      </c>
      <c r="C32" s="26"/>
      <c r="D32" s="26">
        <v>800</v>
      </c>
      <c r="F32" s="38" t="s">
        <v>76</v>
      </c>
      <c r="G32" s="39"/>
      <c r="H32" s="39">
        <v>100</v>
      </c>
      <c r="I32" s="3"/>
      <c r="J32" s="41" t="s">
        <v>17</v>
      </c>
      <c r="K32" s="42">
        <v>4305</v>
      </c>
      <c r="L32" s="42"/>
      <c r="N32" s="1" t="s">
        <v>112</v>
      </c>
      <c r="O32" s="2"/>
      <c r="P32" s="2">
        <v>105</v>
      </c>
      <c r="R32" s="20" t="s">
        <v>38</v>
      </c>
      <c r="S32" s="20"/>
      <c r="T32" s="20">
        <v>100</v>
      </c>
      <c r="U32" s="3"/>
      <c r="V32" s="55" t="s">
        <v>54</v>
      </c>
      <c r="W32" s="17">
        <v>4000</v>
      </c>
      <c r="X32" s="17"/>
      <c r="Y32" s="3"/>
      <c r="Z32" s="62" t="s">
        <v>159</v>
      </c>
      <c r="AA32" s="2">
        <v>100000</v>
      </c>
      <c r="AB32" s="2"/>
      <c r="AD32" s="3"/>
    </row>
    <row r="33" spans="2:30" x14ac:dyDescent="0.25">
      <c r="B33" s="25"/>
      <c r="C33" s="26"/>
      <c r="D33" s="26"/>
      <c r="F33" s="38" t="s">
        <v>100</v>
      </c>
      <c r="G33" s="39"/>
      <c r="H33" s="39">
        <v>100</v>
      </c>
      <c r="I33" s="3"/>
      <c r="J33" s="41" t="s">
        <v>112</v>
      </c>
      <c r="K33" s="42"/>
      <c r="L33" s="42">
        <v>53778.6</v>
      </c>
      <c r="N33" s="1" t="s">
        <v>62</v>
      </c>
      <c r="O33" s="2"/>
      <c r="P33" s="2">
        <v>13.2</v>
      </c>
      <c r="R33" s="20" t="s">
        <v>130</v>
      </c>
      <c r="S33" s="20"/>
      <c r="T33" s="20">
        <v>29.11</v>
      </c>
      <c r="U33" s="3"/>
      <c r="V33" s="55" t="s">
        <v>111</v>
      </c>
      <c r="W33" s="17"/>
      <c r="X33" s="17">
        <v>836.75</v>
      </c>
      <c r="Y33" s="3"/>
      <c r="Z33" s="1" t="s">
        <v>137</v>
      </c>
      <c r="AA33" s="2">
        <v>700</v>
      </c>
      <c r="AB33" s="1"/>
      <c r="AD33" s="3"/>
    </row>
    <row r="34" spans="2:30" x14ac:dyDescent="0.25">
      <c r="B34" s="25" t="s">
        <v>107</v>
      </c>
      <c r="C34" s="26"/>
      <c r="D34" s="26">
        <v>2800</v>
      </c>
      <c r="F34" s="38" t="s">
        <v>25</v>
      </c>
      <c r="G34" s="39"/>
      <c r="H34" s="39">
        <v>100</v>
      </c>
      <c r="I34" s="3"/>
      <c r="J34" s="41" t="s">
        <v>111</v>
      </c>
      <c r="K34" s="42"/>
      <c r="L34" s="42">
        <v>1906.19</v>
      </c>
      <c r="N34" s="1" t="s">
        <v>13</v>
      </c>
      <c r="O34" s="2"/>
      <c r="P34" s="2">
        <v>400</v>
      </c>
      <c r="R34" s="20" t="s">
        <v>131</v>
      </c>
      <c r="S34" s="20"/>
      <c r="T34" s="21">
        <v>605.28</v>
      </c>
      <c r="U34" s="3"/>
      <c r="V34" s="4" t="s">
        <v>75</v>
      </c>
      <c r="W34" s="17"/>
      <c r="X34" s="17">
        <v>9260</v>
      </c>
      <c r="Y34" s="3"/>
      <c r="Z34" s="1"/>
      <c r="AA34" s="2"/>
      <c r="AB34" s="2"/>
      <c r="AD34" s="3"/>
    </row>
    <row r="35" spans="2:30" x14ac:dyDescent="0.25">
      <c r="B35" s="25" t="s">
        <v>106</v>
      </c>
      <c r="C35" s="26">
        <v>8000</v>
      </c>
      <c r="D35" s="26"/>
      <c r="F35" s="38" t="s">
        <v>108</v>
      </c>
      <c r="G35" s="39"/>
      <c r="H35" s="39">
        <v>40</v>
      </c>
      <c r="I35" s="3"/>
      <c r="J35" s="41" t="s">
        <v>51</v>
      </c>
      <c r="K35" s="42"/>
      <c r="L35" s="42">
        <v>305</v>
      </c>
      <c r="N35" s="1" t="s">
        <v>113</v>
      </c>
      <c r="O35" s="2"/>
      <c r="P35" s="2">
        <v>200</v>
      </c>
      <c r="R35" s="20" t="s">
        <v>132</v>
      </c>
      <c r="S35" s="20"/>
      <c r="T35" s="21">
        <v>10000</v>
      </c>
      <c r="U35" s="3"/>
      <c r="V35" s="4" t="s">
        <v>136</v>
      </c>
      <c r="W35" s="17"/>
      <c r="X35" s="17">
        <v>100</v>
      </c>
      <c r="Y35" s="3"/>
      <c r="Z35" s="1"/>
      <c r="AA35" s="2"/>
      <c r="AB35" s="2"/>
      <c r="AD35" s="3"/>
    </row>
    <row r="36" spans="2:30" x14ac:dyDescent="0.25">
      <c r="B36" s="25" t="s">
        <v>3</v>
      </c>
      <c r="C36" s="26">
        <v>21000</v>
      </c>
      <c r="D36" s="26"/>
      <c r="F36" s="38" t="s">
        <v>3</v>
      </c>
      <c r="G36" s="39"/>
      <c r="H36" s="39">
        <v>101.87</v>
      </c>
      <c r="I36" s="3"/>
      <c r="J36" s="41" t="s">
        <v>152</v>
      </c>
      <c r="K36" s="42">
        <v>9260</v>
      </c>
      <c r="L36" s="42"/>
      <c r="N36" s="1" t="s">
        <v>104</v>
      </c>
      <c r="O36" s="2"/>
      <c r="P36" s="2">
        <v>150</v>
      </c>
      <c r="R36" s="20" t="s">
        <v>149</v>
      </c>
      <c r="S36" s="20"/>
      <c r="T36" s="21">
        <v>2.76</v>
      </c>
      <c r="U36" s="3"/>
      <c r="V36" s="4" t="s">
        <v>3</v>
      </c>
      <c r="W36" s="17"/>
      <c r="X36" s="17">
        <v>100</v>
      </c>
      <c r="Y36" s="3"/>
      <c r="Z36" s="1"/>
      <c r="AA36" s="2"/>
      <c r="AB36" s="2"/>
      <c r="AD36" s="3"/>
    </row>
    <row r="37" spans="2:30" x14ac:dyDescent="0.25">
      <c r="B37" s="25" t="s">
        <v>4</v>
      </c>
      <c r="C37" s="26">
        <v>35500</v>
      </c>
      <c r="D37" s="26"/>
      <c r="F37" s="38" t="s">
        <v>1</v>
      </c>
      <c r="G37" s="39">
        <v>12000</v>
      </c>
      <c r="H37" s="39"/>
      <c r="I37" s="3"/>
      <c r="J37" s="41"/>
      <c r="K37" s="42"/>
      <c r="L37" s="42"/>
      <c r="N37" s="1" t="s">
        <v>36</v>
      </c>
      <c r="O37" s="2"/>
      <c r="P37" s="2">
        <v>100</v>
      </c>
      <c r="R37" s="20" t="s">
        <v>133</v>
      </c>
      <c r="S37" s="20"/>
      <c r="T37" s="21">
        <v>19.09</v>
      </c>
      <c r="U37" s="3"/>
      <c r="V37" s="4" t="s">
        <v>55</v>
      </c>
      <c r="W37" s="17"/>
      <c r="X37" s="17">
        <v>100</v>
      </c>
      <c r="Y37" s="3"/>
      <c r="Z37" s="1"/>
      <c r="AA37" s="1"/>
      <c r="AB37" s="1"/>
      <c r="AD37" s="3"/>
    </row>
    <row r="38" spans="2:30" x14ac:dyDescent="0.25">
      <c r="B38" s="25" t="s">
        <v>5</v>
      </c>
      <c r="C38" s="26">
        <v>4000</v>
      </c>
      <c r="D38" s="26"/>
      <c r="F38" s="38"/>
      <c r="G38" s="39"/>
      <c r="H38" s="39"/>
      <c r="I38" s="3"/>
      <c r="J38" s="41"/>
      <c r="K38" s="42"/>
      <c r="L38" s="42"/>
      <c r="N38" s="1" t="s">
        <v>37</v>
      </c>
      <c r="O38" s="2"/>
      <c r="P38" s="2">
        <v>100</v>
      </c>
      <c r="R38" s="20" t="s">
        <v>134</v>
      </c>
      <c r="S38" s="20"/>
      <c r="T38" s="21">
        <v>846.52</v>
      </c>
      <c r="U38" s="3"/>
      <c r="V38" s="4" t="s">
        <v>87</v>
      </c>
      <c r="W38" s="17">
        <v>5000</v>
      </c>
      <c r="X38" s="17"/>
      <c r="Y38" s="3"/>
      <c r="Z38" s="1"/>
      <c r="AA38" s="1"/>
      <c r="AB38" s="1"/>
      <c r="AD38" s="3"/>
    </row>
    <row r="39" spans="2:30" x14ac:dyDescent="0.25">
      <c r="B39" s="25"/>
      <c r="C39" s="26"/>
      <c r="D39" s="26"/>
      <c r="F39" s="38"/>
      <c r="G39" s="39"/>
      <c r="H39" s="39"/>
      <c r="I39" s="3"/>
      <c r="J39" s="41"/>
      <c r="K39" s="42"/>
      <c r="L39" s="42"/>
      <c r="N39" s="1" t="s">
        <v>38</v>
      </c>
      <c r="O39" s="2"/>
      <c r="P39" s="2">
        <v>100</v>
      </c>
      <c r="R39" s="20" t="s">
        <v>72</v>
      </c>
      <c r="S39" s="21">
        <v>50000</v>
      </c>
      <c r="T39" s="21"/>
      <c r="U39" s="3"/>
      <c r="V39" s="4"/>
      <c r="W39" s="17"/>
      <c r="X39" s="17"/>
      <c r="Y39" s="3"/>
      <c r="Z39" s="1"/>
      <c r="AA39" s="1"/>
      <c r="AB39" s="1"/>
      <c r="AD39" s="3"/>
    </row>
    <row r="40" spans="2:30" x14ac:dyDescent="0.25">
      <c r="B40" s="25"/>
      <c r="C40" s="26"/>
      <c r="D40" s="26"/>
      <c r="F40" s="38"/>
      <c r="G40" s="39"/>
      <c r="H40" s="39"/>
      <c r="I40" s="3"/>
      <c r="J40" s="41"/>
      <c r="K40" s="42"/>
      <c r="L40" s="42"/>
      <c r="N40" s="32" t="s">
        <v>114</v>
      </c>
      <c r="O40" s="2"/>
      <c r="P40" s="2">
        <v>100</v>
      </c>
      <c r="R40" s="20" t="s">
        <v>135</v>
      </c>
      <c r="S40" s="21"/>
      <c r="T40" s="21">
        <v>88.16</v>
      </c>
      <c r="U40" s="3"/>
      <c r="V40" s="4"/>
      <c r="W40" s="17"/>
      <c r="X40" s="17"/>
      <c r="Y40" s="3"/>
      <c r="Z40" s="1"/>
      <c r="AA40" s="1"/>
      <c r="AB40" s="1"/>
    </row>
    <row r="41" spans="2:30" x14ac:dyDescent="0.25">
      <c r="B41" s="25"/>
      <c r="C41" s="26"/>
      <c r="D41" s="26"/>
      <c r="F41" s="38"/>
      <c r="G41" s="39"/>
      <c r="H41" s="39"/>
      <c r="I41" s="3"/>
      <c r="J41" s="42"/>
      <c r="K41" s="42"/>
      <c r="L41" s="42"/>
      <c r="N41" s="1" t="s">
        <v>39</v>
      </c>
      <c r="O41" s="33"/>
      <c r="P41" s="28">
        <v>100</v>
      </c>
      <c r="R41" s="20" t="s">
        <v>73</v>
      </c>
      <c r="S41" s="21"/>
      <c r="T41" s="21">
        <v>3353.08</v>
      </c>
      <c r="U41" s="3"/>
      <c r="V41" s="4"/>
      <c r="W41" s="17"/>
      <c r="X41" s="17"/>
      <c r="Y41" s="3"/>
      <c r="Z41" s="1"/>
      <c r="AA41" s="1"/>
      <c r="AB41" s="1"/>
    </row>
    <row r="42" spans="2:30" x14ac:dyDescent="0.25">
      <c r="B42" s="25"/>
      <c r="C42" s="26"/>
      <c r="D42" s="25"/>
      <c r="F42" s="38"/>
      <c r="G42" s="39"/>
      <c r="H42" s="39"/>
      <c r="I42" s="3"/>
      <c r="J42" s="42"/>
      <c r="K42" s="42"/>
      <c r="L42" s="42"/>
      <c r="N42" s="1" t="s">
        <v>40</v>
      </c>
      <c r="O42" s="1"/>
      <c r="P42" s="2">
        <v>100</v>
      </c>
      <c r="R42" s="20" t="s">
        <v>74</v>
      </c>
      <c r="S42" s="21"/>
      <c r="T42" s="21">
        <v>630</v>
      </c>
      <c r="U42" s="3"/>
      <c r="V42" s="4"/>
      <c r="W42" s="17"/>
      <c r="X42" s="17"/>
      <c r="Y42" s="3"/>
      <c r="Z42" s="49"/>
      <c r="AA42" s="28">
        <f>SUM(AA25:AA41)</f>
        <v>108900</v>
      </c>
      <c r="AB42" s="28">
        <f>SUM(AB25:AB41)</f>
        <v>3792.7799999999997</v>
      </c>
      <c r="AD42" s="3"/>
    </row>
    <row r="43" spans="2:30" x14ac:dyDescent="0.25">
      <c r="B43" s="25"/>
      <c r="C43" s="26"/>
      <c r="D43" s="26"/>
      <c r="F43" s="46"/>
      <c r="G43" s="47"/>
      <c r="H43" s="47"/>
      <c r="I43" s="3"/>
      <c r="J43" s="48"/>
      <c r="K43" s="48"/>
      <c r="L43" s="48"/>
      <c r="N43" s="1" t="s">
        <v>41</v>
      </c>
      <c r="O43" s="2"/>
      <c r="P43" s="2">
        <v>100</v>
      </c>
      <c r="R43" s="20" t="s">
        <v>147</v>
      </c>
      <c r="S43" s="21">
        <v>87000</v>
      </c>
      <c r="T43" s="21"/>
      <c r="U43" s="3"/>
      <c r="V43" s="15"/>
      <c r="W43" s="16">
        <f>SUM(W26:W42)</f>
        <v>11363.14</v>
      </c>
      <c r="X43" s="16">
        <f>SUM(X26:X42)</f>
        <v>14896.75</v>
      </c>
      <c r="Y43" s="3"/>
      <c r="Z43" s="49"/>
      <c r="AA43" s="28"/>
      <c r="AB43" s="28">
        <f>+AA42-AB42</f>
        <v>105107.22</v>
      </c>
      <c r="AD43" s="3"/>
    </row>
    <row r="44" spans="2:30" x14ac:dyDescent="0.25">
      <c r="B44" s="25"/>
      <c r="C44" s="25"/>
      <c r="D44" s="25"/>
      <c r="F44" s="46"/>
      <c r="G44" s="47"/>
      <c r="H44" s="47"/>
      <c r="I44" s="3"/>
      <c r="J44" s="48"/>
      <c r="K44" s="48"/>
      <c r="L44" s="48"/>
      <c r="N44" s="1" t="s">
        <v>42</v>
      </c>
      <c r="O44" s="1"/>
      <c r="P44" s="2">
        <v>100</v>
      </c>
      <c r="R44" s="20" t="s">
        <v>3</v>
      </c>
      <c r="S44" s="20"/>
      <c r="T44" s="21">
        <v>718</v>
      </c>
      <c r="U44" s="3"/>
      <c r="V44" s="15"/>
      <c r="W44" s="16"/>
      <c r="X44" s="16">
        <f>+X43-W43</f>
        <v>3533.6100000000006</v>
      </c>
      <c r="Y44" s="3"/>
      <c r="AD44" s="3"/>
    </row>
    <row r="45" spans="2:30" x14ac:dyDescent="0.25">
      <c r="B45" s="25"/>
      <c r="C45" s="25"/>
      <c r="D45" s="25"/>
      <c r="F45" s="46"/>
      <c r="G45" s="47"/>
      <c r="H45" s="47"/>
      <c r="I45" s="3"/>
      <c r="J45" s="48"/>
      <c r="K45" s="48"/>
      <c r="L45" s="48"/>
      <c r="N45" s="1" t="s">
        <v>43</v>
      </c>
      <c r="O45" s="1"/>
      <c r="P45" s="2">
        <v>100</v>
      </c>
      <c r="R45" s="20" t="s">
        <v>4</v>
      </c>
      <c r="S45" s="20"/>
      <c r="T45" s="21">
        <v>8109.27</v>
      </c>
      <c r="U45" s="3"/>
      <c r="V45" s="15"/>
      <c r="W45" s="16"/>
      <c r="X45" s="16"/>
      <c r="Y45" s="3"/>
      <c r="AD45" s="3"/>
    </row>
    <row r="46" spans="2:30" x14ac:dyDescent="0.25">
      <c r="C46" s="3">
        <f>SUM(C26:C45)</f>
        <v>68500</v>
      </c>
      <c r="D46" s="3">
        <f>SUM(D26:D45)</f>
        <v>14799.89</v>
      </c>
      <c r="E46" s="3"/>
      <c r="F46" s="3"/>
      <c r="G46" s="3">
        <f>SUM(G26:G42)</f>
        <v>12000</v>
      </c>
      <c r="H46" s="3">
        <f>SUM(H26:H42)</f>
        <v>925.45</v>
      </c>
      <c r="K46" s="3">
        <f>SUM(K26:K42)</f>
        <v>135305</v>
      </c>
      <c r="L46" s="3">
        <f>SUM(L26:L42)</f>
        <v>57989.79</v>
      </c>
      <c r="M46" s="13"/>
      <c r="N46" s="1" t="s">
        <v>53</v>
      </c>
      <c r="O46" s="2">
        <v>37000</v>
      </c>
      <c r="P46" s="1"/>
      <c r="Q46" s="3"/>
      <c r="R46" s="20" t="s">
        <v>55</v>
      </c>
      <c r="S46" s="20"/>
      <c r="T46" s="21">
        <v>10</v>
      </c>
      <c r="U46" s="3"/>
      <c r="Y46" s="3"/>
    </row>
    <row r="47" spans="2:30" x14ac:dyDescent="0.25">
      <c r="D47" s="3">
        <f>+D46-C46</f>
        <v>-53700.11</v>
      </c>
      <c r="E47" s="3"/>
      <c r="F47" s="13"/>
      <c r="H47" s="3">
        <f>+H46-G46</f>
        <v>-11074.55</v>
      </c>
      <c r="K47" t="s">
        <v>85</v>
      </c>
      <c r="L47" s="3">
        <f>+L46-K46</f>
        <v>-77315.209999999992</v>
      </c>
      <c r="N47" s="1" t="s">
        <v>14</v>
      </c>
      <c r="O47" s="1"/>
      <c r="P47" s="2">
        <v>100</v>
      </c>
      <c r="Q47" s="3"/>
      <c r="R47" s="20" t="s">
        <v>5</v>
      </c>
      <c r="S47" s="20"/>
      <c r="T47" s="21">
        <v>148.44</v>
      </c>
      <c r="U47" s="3"/>
      <c r="Y47" s="3"/>
    </row>
    <row r="48" spans="2:30" x14ac:dyDescent="0.25">
      <c r="E48" s="3"/>
      <c r="G48" s="67"/>
      <c r="H48" s="67"/>
      <c r="I48" s="67"/>
      <c r="J48" s="67"/>
      <c r="K48" s="67"/>
      <c r="L48" s="67"/>
      <c r="M48" s="67"/>
      <c r="N48" s="1" t="s">
        <v>46</v>
      </c>
      <c r="O48" s="1"/>
      <c r="P48" s="2">
        <v>200</v>
      </c>
      <c r="Q48" s="3"/>
      <c r="R48" s="20" t="s">
        <v>150</v>
      </c>
      <c r="S48" s="20"/>
      <c r="T48" s="21">
        <v>492500</v>
      </c>
      <c r="U48" s="3"/>
      <c r="Y48" s="3"/>
    </row>
    <row r="49" spans="5:25" x14ac:dyDescent="0.25">
      <c r="E49" s="3"/>
      <c r="F49" s="3"/>
      <c r="M49" s="3"/>
      <c r="N49" s="1" t="s">
        <v>48</v>
      </c>
      <c r="O49" s="1"/>
      <c r="P49" s="2">
        <v>200</v>
      </c>
      <c r="Q49" s="3"/>
      <c r="R49" s="20" t="s">
        <v>151</v>
      </c>
      <c r="S49" s="21">
        <v>492500</v>
      </c>
      <c r="T49" s="21"/>
      <c r="U49" s="3"/>
      <c r="Y49" s="3"/>
    </row>
    <row r="50" spans="5:25" x14ac:dyDescent="0.25">
      <c r="E50" s="3"/>
      <c r="F50" s="3"/>
      <c r="M50" s="3"/>
      <c r="N50" s="1" t="s">
        <v>49</v>
      </c>
      <c r="O50" s="1"/>
      <c r="P50" s="2">
        <v>100</v>
      </c>
      <c r="Q50" s="3"/>
      <c r="R50" s="20" t="s">
        <v>9</v>
      </c>
      <c r="S50" s="21">
        <v>77100</v>
      </c>
      <c r="T50" s="21"/>
      <c r="U50" s="3"/>
      <c r="Y50" s="3"/>
    </row>
    <row r="51" spans="5:25" x14ac:dyDescent="0.25">
      <c r="E51" s="3"/>
      <c r="F51" s="3"/>
      <c r="M51" s="3"/>
      <c r="N51" s="1" t="s">
        <v>115</v>
      </c>
      <c r="O51" s="1"/>
      <c r="P51" s="2">
        <v>3326.25</v>
      </c>
      <c r="Q51" s="3"/>
      <c r="R51" s="20"/>
      <c r="S51" s="20"/>
      <c r="T51" s="21"/>
      <c r="U51" s="3"/>
      <c r="Y51" s="3"/>
    </row>
    <row r="52" spans="5:25" x14ac:dyDescent="0.25">
      <c r="E52" s="3"/>
      <c r="F52" s="3"/>
      <c r="M52" s="3"/>
      <c r="N52" s="1" t="s">
        <v>58</v>
      </c>
      <c r="O52" s="1"/>
      <c r="P52" s="2">
        <v>100</v>
      </c>
      <c r="Q52" s="3"/>
      <c r="R52" s="20"/>
      <c r="S52" s="20"/>
      <c r="T52" s="21"/>
      <c r="U52" s="3"/>
      <c r="Y52" s="3"/>
    </row>
    <row r="53" spans="5:25" x14ac:dyDescent="0.25">
      <c r="E53" s="3"/>
      <c r="F53" s="3"/>
      <c r="M53" s="3"/>
      <c r="N53" s="1" t="s">
        <v>116</v>
      </c>
      <c r="O53" s="1"/>
      <c r="P53" s="1">
        <v>1.5</v>
      </c>
      <c r="Q53" s="3"/>
      <c r="R53" s="20"/>
      <c r="S53" s="20"/>
      <c r="T53" s="21"/>
      <c r="U53" s="3"/>
      <c r="Y53" s="3"/>
    </row>
    <row r="54" spans="5:25" x14ac:dyDescent="0.25">
      <c r="E54" s="3"/>
      <c r="F54" s="3"/>
      <c r="M54" s="3"/>
      <c r="N54" s="1" t="s">
        <v>117</v>
      </c>
      <c r="O54" s="1"/>
      <c r="P54" s="1">
        <v>0.92</v>
      </c>
      <c r="Q54" s="3"/>
      <c r="S54" s="3">
        <f>SUM(S32:S53)</f>
        <v>706600</v>
      </c>
      <c r="T54">
        <f>SUM(T32:T53)</f>
        <v>517159.71</v>
      </c>
      <c r="U54" s="3"/>
      <c r="Y54" s="3"/>
    </row>
    <row r="55" spans="5:25" x14ac:dyDescent="0.25">
      <c r="E55" s="3"/>
      <c r="F55" s="3"/>
      <c r="M55" s="3"/>
      <c r="N55" s="1" t="s">
        <v>118</v>
      </c>
      <c r="O55" s="54">
        <v>12141.51</v>
      </c>
      <c r="P55" s="1"/>
      <c r="Q55" s="3"/>
      <c r="T55">
        <f>+T54-S54</f>
        <v>-189440.28999999998</v>
      </c>
      <c r="U55" s="3"/>
      <c r="Y55" s="3"/>
    </row>
    <row r="56" spans="5:25" x14ac:dyDescent="0.25">
      <c r="E56" s="3"/>
      <c r="F56" s="3"/>
      <c r="M56" s="3"/>
      <c r="N56" s="1" t="s">
        <v>119</v>
      </c>
      <c r="O56" s="1"/>
      <c r="P56" s="1">
        <v>7206.55</v>
      </c>
      <c r="Q56" s="3"/>
      <c r="U56" s="3"/>
      <c r="Y56" s="3"/>
    </row>
    <row r="57" spans="5:25" x14ac:dyDescent="0.25">
      <c r="E57" s="3"/>
      <c r="F57" s="3"/>
      <c r="M57" s="3"/>
      <c r="N57" s="1" t="s">
        <v>50</v>
      </c>
      <c r="O57" s="1"/>
      <c r="P57" s="1">
        <v>80.989999999999995</v>
      </c>
      <c r="Q57" s="3"/>
      <c r="U57" s="3"/>
      <c r="Y57" s="3"/>
    </row>
    <row r="58" spans="5:25" x14ac:dyDescent="0.25">
      <c r="E58" s="3"/>
      <c r="F58" s="3"/>
      <c r="M58" s="3"/>
      <c r="N58" s="1" t="s">
        <v>120</v>
      </c>
      <c r="O58" s="1"/>
      <c r="P58" s="1">
        <v>2.2400000000000002</v>
      </c>
      <c r="Q58" s="3"/>
      <c r="U58" s="3"/>
      <c r="Y58" s="3"/>
    </row>
    <row r="59" spans="5:25" x14ac:dyDescent="0.25">
      <c r="E59" s="3"/>
      <c r="F59" s="3"/>
      <c r="M59" s="3"/>
      <c r="N59" s="1" t="s">
        <v>121</v>
      </c>
      <c r="O59" s="1"/>
      <c r="P59" s="1">
        <v>345.12</v>
      </c>
      <c r="Q59" s="3"/>
      <c r="U59" s="3"/>
      <c r="Y59" s="3"/>
    </row>
    <row r="60" spans="5:25" x14ac:dyDescent="0.25">
      <c r="E60" s="3"/>
      <c r="F60" s="3"/>
      <c r="M60" s="3"/>
      <c r="N60" s="1" t="s">
        <v>122</v>
      </c>
      <c r="O60" s="1"/>
      <c r="P60" s="1">
        <v>5.61</v>
      </c>
      <c r="Q60" s="3"/>
      <c r="U60" s="3"/>
      <c r="Y60" s="3"/>
    </row>
    <row r="61" spans="5:25" x14ac:dyDescent="0.25">
      <c r="E61" s="3"/>
      <c r="F61" s="3"/>
      <c r="M61" s="3"/>
      <c r="N61" s="1" t="s">
        <v>124</v>
      </c>
      <c r="O61" s="1"/>
      <c r="P61" s="1">
        <v>1.99</v>
      </c>
      <c r="Q61" s="3"/>
      <c r="U61" s="3"/>
      <c r="Y61" s="3"/>
    </row>
    <row r="62" spans="5:25" x14ac:dyDescent="0.25">
      <c r="E62" s="3"/>
      <c r="F62" s="3"/>
      <c r="M62" s="3"/>
      <c r="N62" s="1" t="s">
        <v>123</v>
      </c>
      <c r="O62" s="1"/>
      <c r="P62" s="1">
        <v>70.569999999999993</v>
      </c>
      <c r="Q62" s="3"/>
      <c r="U62" s="3"/>
      <c r="Y62" s="3"/>
    </row>
    <row r="63" spans="5:25" x14ac:dyDescent="0.25">
      <c r="E63" s="3"/>
      <c r="F63" s="3"/>
      <c r="M63" s="3"/>
      <c r="N63" s="1" t="s">
        <v>125</v>
      </c>
      <c r="O63" s="1"/>
      <c r="P63" s="1">
        <v>0.3</v>
      </c>
      <c r="Q63" s="3"/>
      <c r="U63" s="3"/>
      <c r="Y63" s="3"/>
    </row>
    <row r="64" spans="5:25" x14ac:dyDescent="0.25">
      <c r="E64" s="3"/>
      <c r="F64" s="3"/>
      <c r="M64" s="3"/>
      <c r="N64" s="1" t="s">
        <v>126</v>
      </c>
      <c r="O64" s="1"/>
      <c r="P64" s="1">
        <v>817.45</v>
      </c>
      <c r="Q64" s="3"/>
      <c r="U64" s="3"/>
      <c r="Y64" s="3"/>
    </row>
    <row r="65" spans="2:25" x14ac:dyDescent="0.25">
      <c r="E65" s="3"/>
      <c r="F65" s="3"/>
      <c r="M65" s="3"/>
      <c r="N65" s="1" t="s">
        <v>4</v>
      </c>
      <c r="O65" s="1"/>
      <c r="P65" s="1">
        <v>12501.24</v>
      </c>
      <c r="Q65" s="3"/>
      <c r="U65" s="3"/>
      <c r="Y65" s="3"/>
    </row>
    <row r="66" spans="2:25" x14ac:dyDescent="0.25">
      <c r="E66" s="3"/>
      <c r="F66" s="3"/>
      <c r="M66" s="3"/>
      <c r="N66" s="1" t="s">
        <v>5</v>
      </c>
      <c r="O66" s="1"/>
      <c r="P66" s="1">
        <v>12</v>
      </c>
      <c r="Q66" s="3"/>
      <c r="U66" s="3"/>
      <c r="Y66" s="3"/>
    </row>
    <row r="67" spans="2:25" x14ac:dyDescent="0.25">
      <c r="E67" s="3"/>
      <c r="F67" s="3"/>
      <c r="M67" s="3"/>
      <c r="N67" s="1" t="s">
        <v>127</v>
      </c>
      <c r="O67" s="1"/>
      <c r="P67" s="1">
        <v>394.87</v>
      </c>
      <c r="Q67" s="3"/>
      <c r="U67" s="3"/>
      <c r="Y67" s="3"/>
    </row>
    <row r="68" spans="2:25" x14ac:dyDescent="0.25">
      <c r="E68" s="3"/>
      <c r="F68" s="3"/>
      <c r="M68" s="3"/>
      <c r="N68" s="1" t="s">
        <v>88</v>
      </c>
      <c r="O68" s="2">
        <v>50000</v>
      </c>
      <c r="P68" s="1"/>
      <c r="Q68" s="3"/>
      <c r="U68" s="3"/>
      <c r="Y68" s="3"/>
    </row>
    <row r="69" spans="2:25" x14ac:dyDescent="0.25">
      <c r="E69" s="3"/>
      <c r="F69" s="3"/>
      <c r="M69" s="3"/>
      <c r="N69" s="1"/>
      <c r="O69" s="1"/>
      <c r="P69" s="1"/>
      <c r="Q69" s="3"/>
      <c r="U69" s="3"/>
      <c r="Y69" s="3"/>
    </row>
    <row r="70" spans="2:25" x14ac:dyDescent="0.25">
      <c r="E70" s="3"/>
      <c r="F70" s="3"/>
      <c r="M70" s="3"/>
      <c r="N70" s="1"/>
      <c r="O70" s="1"/>
      <c r="P70" s="1"/>
      <c r="Q70" s="3"/>
      <c r="U70" s="3"/>
      <c r="Y70" s="3"/>
    </row>
    <row r="71" spans="2:25" x14ac:dyDescent="0.25">
      <c r="E71" s="3"/>
      <c r="F71" s="3"/>
      <c r="M71" s="3"/>
      <c r="N71" s="1"/>
      <c r="O71" s="1"/>
      <c r="P71" s="1"/>
      <c r="Q71" s="3"/>
      <c r="U71" s="3"/>
      <c r="Y71" s="3"/>
    </row>
    <row r="72" spans="2:25" x14ac:dyDescent="0.25">
      <c r="E72" s="3"/>
      <c r="F72" s="3"/>
      <c r="M72" s="3"/>
      <c r="N72" s="1"/>
      <c r="O72" s="1"/>
      <c r="P72" s="1"/>
      <c r="Q72" s="3"/>
      <c r="U72" s="3"/>
      <c r="Y72" s="3"/>
    </row>
    <row r="73" spans="2:25" x14ac:dyDescent="0.25">
      <c r="E73" s="3"/>
      <c r="F73" s="3"/>
      <c r="M73" s="3"/>
      <c r="N73" s="1"/>
      <c r="O73" s="1"/>
      <c r="P73" s="1"/>
      <c r="Q73" s="3"/>
      <c r="U73" s="3"/>
      <c r="Y73" s="3"/>
    </row>
    <row r="74" spans="2:25" x14ac:dyDescent="0.25">
      <c r="B74" s="18" t="s">
        <v>89</v>
      </c>
      <c r="C74" s="18"/>
      <c r="D74" s="19">
        <f>+C20+G20+K20+O20+S20+W20+AA20+AE20+C46+G46+K46+O74+S46+W46+AA42</f>
        <v>527771.18999999994</v>
      </c>
      <c r="E74" s="3"/>
      <c r="F74" s="13"/>
      <c r="M74" s="3"/>
      <c r="O74" s="3">
        <f>SUM(O26:O73)</f>
        <v>103741.51000000001</v>
      </c>
      <c r="P74" s="3">
        <f>SUM(P26:P73)</f>
        <v>59549.84</v>
      </c>
      <c r="Q74" s="3"/>
      <c r="U74" s="3"/>
      <c r="Y74" s="3"/>
    </row>
    <row r="75" spans="2:25" x14ac:dyDescent="0.25">
      <c r="B75" s="18" t="s">
        <v>90</v>
      </c>
      <c r="C75" s="18"/>
      <c r="D75" s="19">
        <f>+D20+H20+L20+P20+T20+X20+AB20+AE20+D46+H46+L46+P74+T46+X46+AB42</f>
        <v>169526.58</v>
      </c>
      <c r="E75" s="3"/>
      <c r="F75" s="13"/>
      <c r="M75" s="3"/>
      <c r="P75" s="3">
        <f>+P74-O74</f>
        <v>-44191.670000000013</v>
      </c>
      <c r="Q75" s="3"/>
      <c r="U75" s="3"/>
      <c r="Y75" s="3"/>
    </row>
    <row r="76" spans="2:25" x14ac:dyDescent="0.25">
      <c r="B76" s="43" t="s">
        <v>81</v>
      </c>
      <c r="C76" s="43"/>
      <c r="D76" s="44">
        <f>+D75-D74</f>
        <v>-358244.61</v>
      </c>
      <c r="E76" s="3"/>
      <c r="F76" s="13">
        <f>+D74-D75</f>
        <v>358244.61</v>
      </c>
      <c r="M76" s="3"/>
      <c r="Q76" s="3"/>
      <c r="U76" s="3"/>
      <c r="Y76" s="3"/>
    </row>
    <row r="77" spans="2:25" x14ac:dyDescent="0.25">
      <c r="C77" t="s">
        <v>148</v>
      </c>
      <c r="D77" s="3">
        <f>+Hoja1!C49</f>
        <v>593771.25</v>
      </c>
      <c r="E77" s="3"/>
      <c r="F77" s="3"/>
      <c r="M77" s="3"/>
      <c r="P77" s="3"/>
      <c r="U77" s="13"/>
      <c r="Y77" s="3"/>
    </row>
    <row r="78" spans="2:25" x14ac:dyDescent="0.25">
      <c r="D78" s="3">
        <f>+D77-F76</f>
        <v>235526.64</v>
      </c>
      <c r="E78" s="3"/>
      <c r="F78" s="3"/>
      <c r="M78" s="3"/>
      <c r="U78" s="3"/>
    </row>
    <row r="79" spans="2:25" x14ac:dyDescent="0.25">
      <c r="E79" s="3"/>
      <c r="F79" s="3"/>
      <c r="M79" s="3"/>
      <c r="Q79" s="3"/>
    </row>
    <row r="80" spans="2:25" x14ac:dyDescent="0.25">
      <c r="E80" s="3"/>
      <c r="F80" s="3"/>
      <c r="M80" s="3"/>
      <c r="Q80" s="3"/>
    </row>
    <row r="81" spans="2:21" x14ac:dyDescent="0.25">
      <c r="C81" s="35"/>
      <c r="D81" s="35"/>
      <c r="E81" s="3"/>
      <c r="F81" s="3"/>
      <c r="M81" s="3"/>
    </row>
    <row r="82" spans="2:21" x14ac:dyDescent="0.25">
      <c r="C82" s="35"/>
      <c r="D82" s="35"/>
      <c r="E82" s="3"/>
      <c r="F82" s="3"/>
      <c r="M82" s="3"/>
      <c r="O82" s="66"/>
      <c r="P82" s="66"/>
      <c r="Q82" s="66"/>
      <c r="S82" s="66"/>
      <c r="T82" s="66"/>
      <c r="U82" s="66"/>
    </row>
    <row r="83" spans="2:21" x14ac:dyDescent="0.25">
      <c r="B83" s="37"/>
      <c r="C83" s="35"/>
      <c r="D83" s="35"/>
      <c r="E83" s="3"/>
      <c r="F83" s="3"/>
      <c r="M83" s="3"/>
      <c r="Q83" s="3"/>
      <c r="U83" s="3"/>
    </row>
    <row r="84" spans="2:21" x14ac:dyDescent="0.25">
      <c r="B84" s="37"/>
      <c r="C84" s="35"/>
      <c r="D84" s="35"/>
      <c r="E84" s="3"/>
      <c r="F84" s="3"/>
      <c r="M84" s="3"/>
      <c r="Q84" s="3"/>
      <c r="U84" s="3"/>
    </row>
    <row r="85" spans="2:21" x14ac:dyDescent="0.25">
      <c r="B85" s="34"/>
      <c r="C85" s="35"/>
      <c r="D85" s="35"/>
      <c r="E85" s="3"/>
      <c r="F85" s="3"/>
      <c r="M85" s="3"/>
      <c r="Q85" s="3"/>
      <c r="U85" s="3"/>
    </row>
    <row r="86" spans="2:21" x14ac:dyDescent="0.25">
      <c r="B86" s="30"/>
      <c r="C86" s="35"/>
      <c r="D86" s="35"/>
      <c r="E86" s="3"/>
      <c r="F86" s="3"/>
      <c r="M86" s="3"/>
      <c r="Q86" s="3"/>
      <c r="U86" s="3"/>
    </row>
    <row r="87" spans="2:21" x14ac:dyDescent="0.25">
      <c r="B87" s="30"/>
      <c r="C87" s="35"/>
      <c r="D87" s="35"/>
      <c r="E87" s="3"/>
      <c r="F87" s="3"/>
      <c r="M87" s="3"/>
      <c r="Q87" s="3"/>
      <c r="U87" s="3"/>
    </row>
    <row r="88" spans="2:21" x14ac:dyDescent="0.25">
      <c r="B88" s="30"/>
      <c r="C88" s="35"/>
      <c r="D88" s="35"/>
      <c r="E88" s="3"/>
      <c r="F88" s="3"/>
      <c r="M88" s="3"/>
      <c r="Q88" s="3"/>
      <c r="U88" s="3"/>
    </row>
    <row r="89" spans="2:21" x14ac:dyDescent="0.25">
      <c r="E89" s="3"/>
      <c r="F89" s="3"/>
      <c r="M89" s="3"/>
      <c r="Q89" s="3"/>
      <c r="U89" s="3"/>
    </row>
    <row r="90" spans="2:21" x14ac:dyDescent="0.25">
      <c r="E90" s="3"/>
      <c r="F90" s="3"/>
      <c r="Q90" s="3"/>
      <c r="U90" s="3"/>
    </row>
    <row r="91" spans="2:21" x14ac:dyDescent="0.25">
      <c r="E91" s="13"/>
      <c r="F91" s="3"/>
      <c r="Q91" s="3"/>
      <c r="U91" s="3"/>
    </row>
    <row r="92" spans="2:21" x14ac:dyDescent="0.25">
      <c r="E92" s="3"/>
      <c r="F92" s="3"/>
      <c r="M92" s="3"/>
      <c r="Q92" s="3"/>
      <c r="U92" s="3"/>
    </row>
    <row r="93" spans="2:21" x14ac:dyDescent="0.25">
      <c r="F93" s="12"/>
      <c r="Q93" s="3"/>
      <c r="U93" s="3"/>
    </row>
    <row r="94" spans="2:21" x14ac:dyDescent="0.25">
      <c r="F94" s="3"/>
      <c r="Q94" s="3"/>
      <c r="U94" s="3"/>
    </row>
    <row r="95" spans="2:21" x14ac:dyDescent="0.25">
      <c r="F95" s="13"/>
      <c r="Q95" s="3"/>
      <c r="U95" s="3"/>
    </row>
    <row r="96" spans="2:21" x14ac:dyDescent="0.25">
      <c r="Q96" s="3"/>
      <c r="U96" s="3"/>
    </row>
    <row r="97" spans="2:21" ht="15.75" x14ac:dyDescent="0.25">
      <c r="G97" s="27"/>
      <c r="H97" s="27"/>
      <c r="I97" s="27"/>
      <c r="J97" s="27"/>
      <c r="K97" s="27"/>
      <c r="L97" s="27"/>
      <c r="Q97" s="3"/>
      <c r="U97" s="3"/>
    </row>
    <row r="98" spans="2:21" x14ac:dyDescent="0.25">
      <c r="G98" s="13"/>
      <c r="H98" s="13"/>
      <c r="I98" s="13"/>
      <c r="J98" s="13"/>
      <c r="K98" s="13"/>
      <c r="L98" s="13"/>
    </row>
    <row r="100" spans="2:21" x14ac:dyDescent="0.25">
      <c r="S100" t="s">
        <v>68</v>
      </c>
    </row>
    <row r="109" spans="2:21" x14ac:dyDescent="0.25">
      <c r="F109" s="3"/>
    </row>
    <row r="110" spans="2:21" x14ac:dyDescent="0.25">
      <c r="B110" s="66"/>
      <c r="C110" s="66"/>
      <c r="D110" s="30"/>
    </row>
    <row r="117" spans="3:4" x14ac:dyDescent="0.25">
      <c r="C117" s="36"/>
      <c r="D117" s="36"/>
    </row>
    <row r="126" spans="3:4" x14ac:dyDescent="0.25">
      <c r="C126" s="36"/>
      <c r="D126" s="36"/>
    </row>
  </sheetData>
  <mergeCells count="19">
    <mergeCell ref="V24:X24"/>
    <mergeCell ref="Z24:AB24"/>
    <mergeCell ref="Z2:AB2"/>
    <mergeCell ref="AD2:AF2"/>
    <mergeCell ref="O82:Q82"/>
    <mergeCell ref="B110:C110"/>
    <mergeCell ref="S82:U82"/>
    <mergeCell ref="G48:M48"/>
    <mergeCell ref="B2:D2"/>
    <mergeCell ref="B24:D24"/>
    <mergeCell ref="F24:H24"/>
    <mergeCell ref="N24:P24"/>
    <mergeCell ref="J2:L2"/>
    <mergeCell ref="F2:H2"/>
    <mergeCell ref="J24:L24"/>
    <mergeCell ref="N2:P2"/>
    <mergeCell ref="R2:T2"/>
    <mergeCell ref="R24:T24"/>
    <mergeCell ref="V2:X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490B5-AE36-47A9-B70D-1C7CAF291876}">
  <dimension ref="B1:C49"/>
  <sheetViews>
    <sheetView zoomScale="93" zoomScaleNormal="98" workbookViewId="0">
      <selection activeCell="E11" sqref="E11"/>
    </sheetView>
  </sheetViews>
  <sheetFormatPr baseColWidth="10" defaultRowHeight="15" x14ac:dyDescent="0.25"/>
  <cols>
    <col min="1" max="1" width="21.7109375" customWidth="1"/>
    <col min="2" max="2" width="26.28515625" customWidth="1"/>
    <col min="4" max="4" width="19.28515625" customWidth="1"/>
    <col min="5" max="5" width="17.7109375" bestFit="1" customWidth="1"/>
    <col min="6" max="6" width="13.28515625" customWidth="1"/>
    <col min="7" max="7" width="16.28515625" customWidth="1"/>
    <col min="8" max="8" width="14.5703125" customWidth="1"/>
    <col min="9" max="9" width="9.28515625" customWidth="1"/>
    <col min="10" max="10" width="2.42578125" customWidth="1"/>
    <col min="11" max="11" width="14.5703125" customWidth="1"/>
    <col min="13" max="13" width="11.5703125" customWidth="1"/>
    <col min="14" max="14" width="17.28515625" customWidth="1"/>
  </cols>
  <sheetData>
    <row r="1" spans="2:3" x14ac:dyDescent="0.25">
      <c r="B1" s="30" t="s">
        <v>158</v>
      </c>
    </row>
    <row r="2" spans="2:3" x14ac:dyDescent="0.25">
      <c r="C2" s="3">
        <v>881.02</v>
      </c>
    </row>
    <row r="3" spans="2:3" x14ac:dyDescent="0.25">
      <c r="C3" s="3">
        <v>26570.82</v>
      </c>
    </row>
    <row r="4" spans="2:3" x14ac:dyDescent="0.25">
      <c r="C4" s="3">
        <v>26604.38</v>
      </c>
    </row>
    <row r="5" spans="2:3" x14ac:dyDescent="0.25">
      <c r="C5" s="3">
        <v>127531.93</v>
      </c>
    </row>
    <row r="6" spans="2:3" x14ac:dyDescent="0.25">
      <c r="C6" s="3">
        <v>55</v>
      </c>
    </row>
    <row r="7" spans="2:3" x14ac:dyDescent="0.25">
      <c r="C7" s="3">
        <v>509</v>
      </c>
    </row>
    <row r="8" spans="2:3" x14ac:dyDescent="0.25">
      <c r="C8" s="3">
        <v>1750</v>
      </c>
    </row>
    <row r="9" spans="2:3" x14ac:dyDescent="0.25">
      <c r="C9" s="3">
        <v>500</v>
      </c>
    </row>
    <row r="10" spans="2:3" x14ac:dyDescent="0.25">
      <c r="C10" s="3">
        <v>3735</v>
      </c>
    </row>
    <row r="11" spans="2:3" x14ac:dyDescent="0.25">
      <c r="C11" s="3">
        <v>8</v>
      </c>
    </row>
    <row r="12" spans="2:3" x14ac:dyDescent="0.25">
      <c r="C12" s="3">
        <v>560</v>
      </c>
    </row>
    <row r="13" spans="2:3" x14ac:dyDescent="0.25">
      <c r="C13" s="3">
        <v>312.48</v>
      </c>
    </row>
    <row r="14" spans="2:3" x14ac:dyDescent="0.25">
      <c r="C14" s="3">
        <v>3520</v>
      </c>
    </row>
    <row r="15" spans="2:3" x14ac:dyDescent="0.25">
      <c r="C15" s="3">
        <v>448</v>
      </c>
    </row>
    <row r="16" spans="2:3" x14ac:dyDescent="0.25">
      <c r="C16" s="3">
        <v>10</v>
      </c>
    </row>
    <row r="17" spans="3:3" x14ac:dyDescent="0.25">
      <c r="C17" s="3">
        <v>12949</v>
      </c>
    </row>
    <row r="18" spans="3:3" x14ac:dyDescent="0.25">
      <c r="C18" s="3">
        <v>39764.5</v>
      </c>
    </row>
    <row r="19" spans="3:3" x14ac:dyDescent="0.25">
      <c r="C19" s="3">
        <v>4208</v>
      </c>
    </row>
    <row r="20" spans="3:3" x14ac:dyDescent="0.25">
      <c r="C20" s="3">
        <v>12545</v>
      </c>
    </row>
    <row r="21" spans="3:3" x14ac:dyDescent="0.25">
      <c r="C21" s="3">
        <v>1760</v>
      </c>
    </row>
    <row r="22" spans="3:3" x14ac:dyDescent="0.25">
      <c r="C22" s="3">
        <v>31264</v>
      </c>
    </row>
    <row r="23" spans="3:3" x14ac:dyDescent="0.25">
      <c r="C23" s="3">
        <v>31790</v>
      </c>
    </row>
    <row r="24" spans="3:3" x14ac:dyDescent="0.25">
      <c r="C24" s="3">
        <v>27796</v>
      </c>
    </row>
    <row r="25" spans="3:3" x14ac:dyDescent="0.25">
      <c r="C25" s="3">
        <v>172.5</v>
      </c>
    </row>
    <row r="26" spans="3:3" x14ac:dyDescent="0.25">
      <c r="C26" s="3">
        <v>17955</v>
      </c>
    </row>
    <row r="27" spans="3:3" x14ac:dyDescent="0.25">
      <c r="C27" s="3">
        <v>204.2</v>
      </c>
    </row>
    <row r="28" spans="3:3" x14ac:dyDescent="0.25">
      <c r="C28" s="3">
        <v>15330</v>
      </c>
    </row>
    <row r="29" spans="3:3" x14ac:dyDescent="0.25">
      <c r="C29" s="3">
        <v>310</v>
      </c>
    </row>
    <row r="30" spans="3:3" x14ac:dyDescent="0.25">
      <c r="C30" s="3">
        <v>16484.03</v>
      </c>
    </row>
    <row r="31" spans="3:3" x14ac:dyDescent="0.25">
      <c r="C31" s="3">
        <v>1354</v>
      </c>
    </row>
    <row r="32" spans="3:3" x14ac:dyDescent="0.25">
      <c r="C32" s="3">
        <v>2490.79</v>
      </c>
    </row>
    <row r="33" spans="3:3" x14ac:dyDescent="0.25">
      <c r="C33" s="3">
        <v>174.57</v>
      </c>
    </row>
    <row r="34" spans="3:3" x14ac:dyDescent="0.25">
      <c r="C34" s="3">
        <v>5207.75</v>
      </c>
    </row>
    <row r="35" spans="3:3" x14ac:dyDescent="0.25">
      <c r="C35" s="3">
        <v>2067.33</v>
      </c>
    </row>
    <row r="36" spans="3:3" x14ac:dyDescent="0.25">
      <c r="C36" s="3">
        <v>63312.11</v>
      </c>
    </row>
    <row r="37" spans="3:3" x14ac:dyDescent="0.25">
      <c r="C37" s="3">
        <v>11211.64</v>
      </c>
    </row>
    <row r="38" spans="3:3" x14ac:dyDescent="0.25">
      <c r="C38" s="3">
        <v>5702.18</v>
      </c>
    </row>
    <row r="39" spans="3:3" x14ac:dyDescent="0.25">
      <c r="C39" s="3">
        <v>11104.35</v>
      </c>
    </row>
    <row r="40" spans="3:3" x14ac:dyDescent="0.25">
      <c r="C40" s="3">
        <v>9265.81</v>
      </c>
    </row>
    <row r="41" spans="3:3" x14ac:dyDescent="0.25">
      <c r="C41" s="3">
        <v>1224</v>
      </c>
    </row>
    <row r="42" spans="3:3" x14ac:dyDescent="0.25">
      <c r="C42" s="3">
        <v>56.69</v>
      </c>
    </row>
    <row r="43" spans="3:3" x14ac:dyDescent="0.25">
      <c r="C43" s="3">
        <v>1780</v>
      </c>
    </row>
    <row r="44" spans="3:3" x14ac:dyDescent="0.25">
      <c r="C44" s="3">
        <v>34178.74</v>
      </c>
    </row>
    <row r="45" spans="3:3" x14ac:dyDescent="0.25">
      <c r="C45" s="3">
        <v>125</v>
      </c>
    </row>
    <row r="46" spans="3:3" x14ac:dyDescent="0.25">
      <c r="C46" s="3">
        <v>11125</v>
      </c>
    </row>
    <row r="47" spans="3:3" x14ac:dyDescent="0.25">
      <c r="C47" s="3">
        <v>70</v>
      </c>
    </row>
    <row r="48" spans="3:3" x14ac:dyDescent="0.25">
      <c r="C48" s="3">
        <v>27793.43</v>
      </c>
    </row>
    <row r="49" spans="2:3" x14ac:dyDescent="0.25">
      <c r="B49" t="s">
        <v>140</v>
      </c>
      <c r="C49" s="56">
        <f>SUM(C2:C48)</f>
        <v>593771.25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REFORMA 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</dc:creator>
  <cp:lastModifiedBy>DYNABOOK</cp:lastModifiedBy>
  <cp:lastPrinted>2025-10-10T16:50:19Z</cp:lastPrinted>
  <dcterms:created xsi:type="dcterms:W3CDTF">2024-11-16T01:42:16Z</dcterms:created>
  <dcterms:modified xsi:type="dcterms:W3CDTF">2025-10-24T15:38:30Z</dcterms:modified>
</cp:coreProperties>
</file>